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annecarr/Desktop/My_Docs/InProgress/PROD_LAUNCH_MOTIVE_ENHANCE/CFT/"/>
    </mc:Choice>
  </mc:AlternateContent>
  <xr:revisionPtr revIDLastSave="0" documentId="8_{0BCD7EEC-4CF8-AE45-A226-55FFAEA69131}" xr6:coauthVersionLast="47" xr6:coauthVersionMax="47" xr10:uidLastSave="{00000000-0000-0000-0000-000000000000}"/>
  <bookViews>
    <workbookView xWindow="0" yWindow="760" windowWidth="27400" windowHeight="16840" xr2:uid="{00000000-000D-0000-FFFF-FFFF00000000}"/>
  </bookViews>
  <sheets>
    <sheet name="Inch-Pound" sheetId="17" r:id="rId1"/>
    <sheet name="MethodOfCalculation" sheetId="16" r:id="rId2"/>
  </sheets>
  <definedNames>
    <definedName name="_xlnm.Print_Area" localSheetId="0">'Inch-Pound'!$C$1:$O$425</definedName>
    <definedName name="_xlnm.Print_Area" localSheetId="1">MethodOfCalculation!$A$1:$J$145</definedName>
    <definedName name="_xlnm.Print_Titles" localSheetId="0">'Inch-Pound'!$2:$7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3" i="17" l="1"/>
  <c r="V113" i="17"/>
  <c r="U113" i="17"/>
  <c r="K113" i="17" s="1"/>
  <c r="T113" i="17"/>
  <c r="S113" i="17"/>
  <c r="J113" i="17" s="1"/>
  <c r="R113" i="17"/>
  <c r="Q113" i="17"/>
  <c r="I113" i="17" s="1"/>
  <c r="AB112" i="17"/>
  <c r="Z112" i="17"/>
  <c r="Y112" i="17"/>
  <c r="N112" i="17" s="1"/>
  <c r="X112" i="17"/>
  <c r="W112" i="17"/>
  <c r="M112" i="17" s="1"/>
  <c r="S112" i="17"/>
  <c r="Y111" i="17"/>
  <c r="V111" i="17"/>
  <c r="U111" i="17"/>
  <c r="K111" i="17" s="1"/>
  <c r="T111" i="17"/>
  <c r="S111" i="17"/>
  <c r="J111" i="17" s="1"/>
  <c r="R111" i="17"/>
  <c r="Q111" i="17"/>
  <c r="I111" i="17" s="1"/>
  <c r="AB110" i="17"/>
  <c r="Z110" i="17"/>
  <c r="Y110" i="17"/>
  <c r="N110" i="17" s="1"/>
  <c r="X110" i="17"/>
  <c r="W110" i="17"/>
  <c r="M110" i="17" s="1"/>
  <c r="S110" i="17"/>
  <c r="Y109" i="17"/>
  <c r="V109" i="17"/>
  <c r="U109" i="17"/>
  <c r="K109" i="17" s="1"/>
  <c r="T109" i="17"/>
  <c r="S109" i="17"/>
  <c r="J109" i="17" s="1"/>
  <c r="R109" i="17"/>
  <c r="Q109" i="17"/>
  <c r="I109" i="17" s="1"/>
  <c r="AB108" i="17"/>
  <c r="Z108" i="17"/>
  <c r="Y108" i="17"/>
  <c r="N108" i="17" s="1"/>
  <c r="X108" i="17"/>
  <c r="W108" i="17"/>
  <c r="M108" i="17" s="1"/>
  <c r="S108" i="17"/>
  <c r="Y107" i="17"/>
  <c r="V107" i="17"/>
  <c r="U107" i="17"/>
  <c r="K107" i="17" s="1"/>
  <c r="T107" i="17"/>
  <c r="S107" i="17"/>
  <c r="J107" i="17" s="1"/>
  <c r="R107" i="17"/>
  <c r="Q107" i="17"/>
  <c r="I107" i="17" s="1"/>
  <c r="AB106" i="17"/>
  <c r="Z106" i="17"/>
  <c r="Y106" i="17"/>
  <c r="N106" i="17" s="1"/>
  <c r="X106" i="17"/>
  <c r="W106" i="17"/>
  <c r="M106" i="17" s="1"/>
  <c r="S106" i="17"/>
  <c r="Y105" i="17"/>
  <c r="V105" i="17"/>
  <c r="U105" i="17"/>
  <c r="K105" i="17" s="1"/>
  <c r="T105" i="17"/>
  <c r="S105" i="17"/>
  <c r="J105" i="17" s="1"/>
  <c r="R105" i="17"/>
  <c r="Q105" i="17"/>
  <c r="I105" i="17" s="1"/>
  <c r="AB104" i="17"/>
  <c r="Z104" i="17"/>
  <c r="Y104" i="17"/>
  <c r="N104" i="17" s="1"/>
  <c r="X104" i="17"/>
  <c r="W104" i="17"/>
  <c r="M104" i="17" s="1"/>
  <c r="S104" i="17"/>
  <c r="Y103" i="17"/>
  <c r="V103" i="17"/>
  <c r="U103" i="17"/>
  <c r="K103" i="17" s="1"/>
  <c r="T103" i="17"/>
  <c r="S103" i="17"/>
  <c r="J103" i="17" s="1"/>
  <c r="R103" i="17"/>
  <c r="Q103" i="17"/>
  <c r="I103" i="17" s="1"/>
  <c r="AB102" i="17"/>
  <c r="Z102" i="17"/>
  <c r="Y102" i="17"/>
  <c r="N102" i="17" s="1"/>
  <c r="X102" i="17"/>
  <c r="W102" i="17"/>
  <c r="M102" i="17" s="1"/>
  <c r="S102" i="17"/>
  <c r="Y101" i="17"/>
  <c r="V101" i="17"/>
  <c r="U101" i="17"/>
  <c r="K101" i="17" s="1"/>
  <c r="T101" i="17"/>
  <c r="S101" i="17"/>
  <c r="J101" i="17" s="1"/>
  <c r="R101" i="17"/>
  <c r="Q101" i="17"/>
  <c r="I101" i="17" s="1"/>
  <c r="AB100" i="17"/>
  <c r="Z100" i="17"/>
  <c r="Y100" i="17"/>
  <c r="N100" i="17" s="1"/>
  <c r="X100" i="17"/>
  <c r="W100" i="17"/>
  <c r="M100" i="17" s="1"/>
  <c r="S100" i="17"/>
  <c r="Y99" i="17"/>
  <c r="V99" i="17"/>
  <c r="U99" i="17"/>
  <c r="K99" i="17" s="1"/>
  <c r="T99" i="17"/>
  <c r="S99" i="17"/>
  <c r="J99" i="17" s="1"/>
  <c r="R99" i="17"/>
  <c r="Q99" i="17"/>
  <c r="I99" i="17" s="1"/>
  <c r="G83" i="17"/>
  <c r="G295" i="17"/>
  <c r="G296" i="17"/>
  <c r="G294" i="17"/>
  <c r="G301" i="17"/>
  <c r="AA6" i="17"/>
  <c r="AA7" i="17" s="1"/>
  <c r="AA238" i="17" s="1"/>
  <c r="AB7" i="17"/>
  <c r="AB113" i="17" s="1"/>
  <c r="Y6" i="17"/>
  <c r="Y7" i="17" s="1"/>
  <c r="Y275" i="17" s="1"/>
  <c r="Z7" i="17"/>
  <c r="Z295" i="17" s="1"/>
  <c r="W6" i="17"/>
  <c r="W7" i="17" s="1"/>
  <c r="W78" i="17" s="1"/>
  <c r="X7" i="17"/>
  <c r="X336" i="17" s="1"/>
  <c r="G318" i="17"/>
  <c r="G319" i="17"/>
  <c r="G320" i="17"/>
  <c r="G321" i="17"/>
  <c r="G322" i="17"/>
  <c r="G323" i="17"/>
  <c r="G324" i="17"/>
  <c r="G32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317" i="17"/>
  <c r="G291" i="17"/>
  <c r="G292" i="17"/>
  <c r="G293" i="17"/>
  <c r="G302" i="17"/>
  <c r="G303" i="17"/>
  <c r="G290" i="17"/>
  <c r="G287" i="17"/>
  <c r="G277" i="17"/>
  <c r="G278" i="17"/>
  <c r="G279" i="17"/>
  <c r="G280" i="17"/>
  <c r="G281" i="17"/>
  <c r="G282" i="17"/>
  <c r="G283" i="17"/>
  <c r="G284" i="17"/>
  <c r="G285" i="17"/>
  <c r="G276" i="17"/>
  <c r="G266" i="17"/>
  <c r="G267" i="17"/>
  <c r="G268" i="17"/>
  <c r="G269" i="17"/>
  <c r="G270" i="17"/>
  <c r="G271" i="17"/>
  <c r="G274" i="17"/>
  <c r="G9" i="17"/>
  <c r="U6" i="17"/>
  <c r="U7" i="17" s="1"/>
  <c r="U112" i="17" s="1"/>
  <c r="V7" i="17"/>
  <c r="V211" i="17" s="1"/>
  <c r="S6" i="17"/>
  <c r="S7" i="17" s="1"/>
  <c r="S84" i="17" s="1"/>
  <c r="T7" i="17"/>
  <c r="T294" i="17" s="1"/>
  <c r="R7" i="17"/>
  <c r="R253" i="17" s="1"/>
  <c r="Q6" i="17"/>
  <c r="Q7" i="17" s="1"/>
  <c r="Q235" i="17" s="1"/>
  <c r="G196" i="17"/>
  <c r="G197" i="17"/>
  <c r="G232" i="17"/>
  <c r="G231" i="17"/>
  <c r="G230" i="17"/>
  <c r="G229" i="17"/>
  <c r="G57" i="17"/>
  <c r="G56" i="17"/>
  <c r="G55" i="17"/>
  <c r="G54" i="17"/>
  <c r="G53" i="17"/>
  <c r="G52" i="17"/>
  <c r="G27" i="17"/>
  <c r="G28" i="17"/>
  <c r="G29" i="17"/>
  <c r="G30" i="17"/>
  <c r="G31" i="17"/>
  <c r="G32" i="17"/>
  <c r="G33" i="17"/>
  <c r="G34" i="17"/>
  <c r="G35" i="17"/>
  <c r="G218" i="17"/>
  <c r="G183" i="17"/>
  <c r="G182" i="17"/>
  <c r="G195" i="17"/>
  <c r="G194" i="17"/>
  <c r="G192" i="17"/>
  <c r="G185" i="17"/>
  <c r="G186" i="17"/>
  <c r="G187" i="17"/>
  <c r="G188" i="17"/>
  <c r="G189" i="17"/>
  <c r="G193" i="17"/>
  <c r="G190" i="17"/>
  <c r="G191" i="17"/>
  <c r="G145" i="17"/>
  <c r="G143" i="17"/>
  <c r="G141" i="17"/>
  <c r="G139" i="17"/>
  <c r="G137" i="17"/>
  <c r="G48" i="17"/>
  <c r="G49" i="17"/>
  <c r="G50" i="17"/>
  <c r="G51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28" i="17"/>
  <c r="G227" i="17"/>
  <c r="G226" i="17"/>
  <c r="G225" i="17"/>
  <c r="G224" i="17"/>
  <c r="G223" i="17"/>
  <c r="G222" i="17"/>
  <c r="G221" i="17"/>
  <c r="G220" i="17"/>
  <c r="G219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81" i="17"/>
  <c r="G160" i="17"/>
  <c r="G159" i="17"/>
  <c r="G158" i="17"/>
  <c r="G157" i="17"/>
  <c r="G156" i="17"/>
  <c r="G155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82" i="17"/>
  <c r="G79" i="17"/>
  <c r="G80" i="17"/>
  <c r="G81" i="17"/>
  <c r="N103" i="17" l="1"/>
  <c r="N105" i="17"/>
  <c r="N107" i="17"/>
  <c r="AA100" i="17"/>
  <c r="O100" i="17" s="1"/>
  <c r="AA104" i="17"/>
  <c r="O104" i="17" s="1"/>
  <c r="AA106" i="17"/>
  <c r="O106" i="17" s="1"/>
  <c r="AA108" i="17"/>
  <c r="O108" i="17" s="1"/>
  <c r="AA110" i="17"/>
  <c r="O110" i="17" s="1"/>
  <c r="W99" i="17"/>
  <c r="M99" i="17" s="1"/>
  <c r="Q100" i="17"/>
  <c r="I100" i="17" s="1"/>
  <c r="W101" i="17"/>
  <c r="Q102" i="17"/>
  <c r="W103" i="17"/>
  <c r="Q104" i="17"/>
  <c r="I104" i="17" s="1"/>
  <c r="W105" i="17"/>
  <c r="M105" i="17" s="1"/>
  <c r="Q106" i="17"/>
  <c r="I106" i="17" s="1"/>
  <c r="W107" i="17"/>
  <c r="M107" i="17" s="1"/>
  <c r="Q108" i="17"/>
  <c r="I108" i="17" s="1"/>
  <c r="W109" i="17"/>
  <c r="Q110" i="17"/>
  <c r="I110" i="17" s="1"/>
  <c r="W111" i="17"/>
  <c r="M111" i="17" s="1"/>
  <c r="Q112" i="17"/>
  <c r="I112" i="17" s="1"/>
  <c r="W113" i="17"/>
  <c r="X99" i="17"/>
  <c r="R100" i="17"/>
  <c r="X101" i="17"/>
  <c r="R102" i="17"/>
  <c r="X103" i="17"/>
  <c r="R104" i="17"/>
  <c r="X105" i="17"/>
  <c r="R106" i="17"/>
  <c r="X107" i="17"/>
  <c r="R108" i="17"/>
  <c r="X109" i="17"/>
  <c r="R110" i="17"/>
  <c r="X111" i="17"/>
  <c r="R112" i="17"/>
  <c r="X113" i="17"/>
  <c r="Z99" i="17"/>
  <c r="N99" i="17" s="1"/>
  <c r="T100" i="17"/>
  <c r="J100" i="17" s="1"/>
  <c r="Z101" i="17"/>
  <c r="N101" i="17" s="1"/>
  <c r="T102" i="17"/>
  <c r="J102" i="17" s="1"/>
  <c r="Z103" i="17"/>
  <c r="T104" i="17"/>
  <c r="J104" i="17" s="1"/>
  <c r="Z105" i="17"/>
  <c r="T106" i="17"/>
  <c r="J106" i="17" s="1"/>
  <c r="Z107" i="17"/>
  <c r="T108" i="17"/>
  <c r="J108" i="17" s="1"/>
  <c r="Z109" i="17"/>
  <c r="N109" i="17" s="1"/>
  <c r="T110" i="17"/>
  <c r="J110" i="17" s="1"/>
  <c r="Z111" i="17"/>
  <c r="N111" i="17" s="1"/>
  <c r="T112" i="17"/>
  <c r="J112" i="17" s="1"/>
  <c r="Z113" i="17"/>
  <c r="N113" i="17" s="1"/>
  <c r="AA102" i="17"/>
  <c r="O102" i="17" s="1"/>
  <c r="AA112" i="17"/>
  <c r="O112" i="17" s="1"/>
  <c r="AA99" i="17"/>
  <c r="U100" i="17"/>
  <c r="K100" i="17" s="1"/>
  <c r="AA101" i="17"/>
  <c r="O101" i="17" s="1"/>
  <c r="U102" i="17"/>
  <c r="AA103" i="17"/>
  <c r="U104" i="17"/>
  <c r="AA105" i="17"/>
  <c r="U106" i="17"/>
  <c r="AA107" i="17"/>
  <c r="U108" i="17"/>
  <c r="K108" i="17" s="1"/>
  <c r="AA109" i="17"/>
  <c r="O109" i="17" s="1"/>
  <c r="U110" i="17"/>
  <c r="AA111" i="17"/>
  <c r="AA113" i="17"/>
  <c r="O113" i="17" s="1"/>
  <c r="AB99" i="17"/>
  <c r="V100" i="17"/>
  <c r="AB101" i="17"/>
  <c r="V102" i="17"/>
  <c r="AB103" i="17"/>
  <c r="V104" i="17"/>
  <c r="AB105" i="17"/>
  <c r="V106" i="17"/>
  <c r="AB107" i="17"/>
  <c r="V108" i="17"/>
  <c r="AB109" i="17"/>
  <c r="V110" i="17"/>
  <c r="AB111" i="17"/>
  <c r="V112" i="17"/>
  <c r="K112" i="17" s="1"/>
  <c r="W34" i="17"/>
  <c r="W26" i="17"/>
  <c r="W27" i="17"/>
  <c r="W348" i="17"/>
  <c r="W10" i="17"/>
  <c r="W32" i="17"/>
  <c r="W57" i="17"/>
  <c r="W247" i="17"/>
  <c r="W161" i="17"/>
  <c r="W17" i="17"/>
  <c r="W16" i="17"/>
  <c r="W89" i="17"/>
  <c r="W206" i="17"/>
  <c r="W239" i="17"/>
  <c r="W82" i="17"/>
  <c r="W221" i="17"/>
  <c r="W85" i="17"/>
  <c r="W139" i="17"/>
  <c r="W79" i="17"/>
  <c r="W114" i="17"/>
  <c r="X208" i="17"/>
  <c r="W201" i="17"/>
  <c r="W146" i="17"/>
  <c r="W69" i="17"/>
  <c r="W24" i="17"/>
  <c r="W217" i="17"/>
  <c r="Z91" i="17"/>
  <c r="X166" i="17"/>
  <c r="W237" i="17"/>
  <c r="W186" i="17"/>
  <c r="W215" i="17"/>
  <c r="AA182" i="17"/>
  <c r="W236" i="17"/>
  <c r="W43" i="17"/>
  <c r="W48" i="17"/>
  <c r="W214" i="17"/>
  <c r="W129" i="17"/>
  <c r="W192" i="17"/>
  <c r="W175" i="17"/>
  <c r="W229" i="17"/>
  <c r="W52" i="17"/>
  <c r="W256" i="17"/>
  <c r="W234" i="17"/>
  <c r="W189" i="17"/>
  <c r="W265" i="17"/>
  <c r="W138" i="17"/>
  <c r="W143" i="17"/>
  <c r="W252" i="17"/>
  <c r="W68" i="17"/>
  <c r="W315" i="17"/>
  <c r="W173" i="17"/>
  <c r="W51" i="17"/>
  <c r="W132" i="17"/>
  <c r="AA236" i="17"/>
  <c r="W226" i="17"/>
  <c r="W249" i="17"/>
  <c r="W182" i="17"/>
  <c r="Z196" i="17"/>
  <c r="Z316" i="17"/>
  <c r="U126" i="17"/>
  <c r="U231" i="17"/>
  <c r="U94" i="17"/>
  <c r="U33" i="17"/>
  <c r="V187" i="17"/>
  <c r="V175" i="17"/>
  <c r="V80" i="17"/>
  <c r="V176" i="17"/>
  <c r="V42" i="17"/>
  <c r="V20" i="17"/>
  <c r="V164" i="17"/>
  <c r="V230" i="17"/>
  <c r="V133" i="17"/>
  <c r="V28" i="17"/>
  <c r="V217" i="17"/>
  <c r="V78" i="17"/>
  <c r="W91" i="17"/>
  <c r="W289" i="17"/>
  <c r="W235" i="17"/>
  <c r="W240" i="17"/>
  <c r="W181" i="17"/>
  <c r="W142" i="17"/>
  <c r="W258" i="17"/>
  <c r="W117" i="17"/>
  <c r="W31" i="17"/>
  <c r="W46" i="17"/>
  <c r="W190" i="17"/>
  <c r="W222" i="17"/>
  <c r="W187" i="17"/>
  <c r="W171" i="17"/>
  <c r="W128" i="17"/>
  <c r="W230" i="17"/>
  <c r="W227" i="17"/>
  <c r="W126" i="17"/>
  <c r="W160" i="17"/>
  <c r="W174" i="17"/>
  <c r="W42" i="17"/>
  <c r="W207" i="17"/>
  <c r="W47" i="17"/>
  <c r="W233" i="17"/>
  <c r="W83" i="17"/>
  <c r="W183" i="17"/>
  <c r="W96" i="17"/>
  <c r="W39" i="17"/>
  <c r="W55" i="17"/>
  <c r="W11" i="17"/>
  <c r="W70" i="17"/>
  <c r="W73" i="17"/>
  <c r="W218" i="17"/>
  <c r="W28" i="17"/>
  <c r="W29" i="17"/>
  <c r="W35" i="17"/>
  <c r="W49" i="17"/>
  <c r="W216" i="17"/>
  <c r="W165" i="17"/>
  <c r="W264" i="17"/>
  <c r="W191" i="17"/>
  <c r="W176" i="17"/>
  <c r="W148" i="17"/>
  <c r="W263" i="17"/>
  <c r="W147" i="17"/>
  <c r="W154" i="17"/>
  <c r="W262" i="17"/>
  <c r="W37" i="17"/>
  <c r="W156" i="17"/>
  <c r="W23" i="17"/>
  <c r="W251" i="17"/>
  <c r="W196" i="17"/>
  <c r="W92" i="17"/>
  <c r="W213" i="17"/>
  <c r="W119" i="17"/>
  <c r="W98" i="17"/>
  <c r="W204" i="17"/>
  <c r="W144" i="17"/>
  <c r="W248" i="17"/>
  <c r="W30" i="17"/>
  <c r="W56" i="17"/>
  <c r="W168" i="17"/>
  <c r="W45" i="17"/>
  <c r="W170" i="17"/>
  <c r="W76" i="17"/>
  <c r="W188" i="17"/>
  <c r="W71" i="17"/>
  <c r="W152" i="17"/>
  <c r="W232" i="17"/>
  <c r="W261" i="17"/>
  <c r="W219" i="17"/>
  <c r="W286" i="17"/>
  <c r="W40" i="17"/>
  <c r="W203" i="17"/>
  <c r="W13" i="17"/>
  <c r="W208" i="17"/>
  <c r="W358" i="17"/>
  <c r="W84" i="17"/>
  <c r="W95" i="17"/>
  <c r="W87" i="17"/>
  <c r="W81" i="17"/>
  <c r="W260" i="17"/>
  <c r="W225" i="17"/>
  <c r="W93" i="17"/>
  <c r="W166" i="17"/>
  <c r="M166" i="17" s="1"/>
  <c r="W54" i="17"/>
  <c r="W44" i="17"/>
  <c r="W75" i="17"/>
  <c r="W130" i="17"/>
  <c r="W162" i="17"/>
  <c r="W116" i="17"/>
  <c r="W231" i="17"/>
  <c r="W25" i="17"/>
  <c r="W15" i="17"/>
  <c r="W18" i="17"/>
  <c r="W155" i="17"/>
  <c r="W210" i="17"/>
  <c r="W127" i="17"/>
  <c r="W61" i="17"/>
  <c r="W86" i="17"/>
  <c r="W238" i="17"/>
  <c r="W90" i="17"/>
  <c r="W197" i="17"/>
  <c r="W63" i="17"/>
  <c r="W209" i="17"/>
  <c r="W200" i="17"/>
  <c r="W135" i="17"/>
  <c r="W223" i="17"/>
  <c r="W33" i="17"/>
  <c r="W184" i="17"/>
  <c r="W133" i="17"/>
  <c r="W50" i="17"/>
  <c r="W205" i="17"/>
  <c r="W211" i="17"/>
  <c r="W164" i="17"/>
  <c r="W120" i="17"/>
  <c r="W159" i="17"/>
  <c r="W122" i="17"/>
  <c r="W20" i="17"/>
  <c r="W121" i="17"/>
  <c r="W172" i="17"/>
  <c r="W195" i="17"/>
  <c r="W228" i="17"/>
  <c r="W131" i="17"/>
  <c r="W137" i="17"/>
  <c r="W88" i="17"/>
  <c r="W80" i="17"/>
  <c r="W97" i="17"/>
  <c r="W94" i="17"/>
  <c r="W64" i="17"/>
  <c r="W62" i="17"/>
  <c r="W59" i="17"/>
  <c r="W316" i="17"/>
  <c r="W275" i="17"/>
  <c r="W36" i="17"/>
  <c r="W53" i="17"/>
  <c r="W41" i="17"/>
  <c r="W141" i="17"/>
  <c r="W255" i="17"/>
  <c r="W193" i="17"/>
  <c r="W169" i="17"/>
  <c r="W124" i="17"/>
  <c r="W212" i="17"/>
  <c r="W150" i="17"/>
  <c r="W118" i="17"/>
  <c r="W125" i="17"/>
  <c r="W163" i="17"/>
  <c r="W136" i="17"/>
  <c r="W157" i="17"/>
  <c r="W140" i="17"/>
  <c r="AA235" i="17"/>
  <c r="AA95" i="17"/>
  <c r="AA212" i="17"/>
  <c r="AB46" i="17"/>
  <c r="AA163" i="17"/>
  <c r="AA56" i="17"/>
  <c r="AA70" i="17"/>
  <c r="AB22" i="17"/>
  <c r="AB64" i="17"/>
  <c r="AB196" i="17"/>
  <c r="AB78" i="17"/>
  <c r="AB124" i="17"/>
  <c r="AB36" i="17"/>
  <c r="AB68" i="17"/>
  <c r="X29" i="17"/>
  <c r="X203" i="17"/>
  <c r="X15" i="17"/>
  <c r="X164" i="17"/>
  <c r="X28" i="17"/>
  <c r="X32" i="17"/>
  <c r="X230" i="17"/>
  <c r="X215" i="17"/>
  <c r="X77" i="17"/>
  <c r="X70" i="17"/>
  <c r="X140" i="17"/>
  <c r="X79" i="17"/>
  <c r="X116" i="17"/>
  <c r="X50" i="17"/>
  <c r="X12" i="17"/>
  <c r="X133" i="17"/>
  <c r="X156" i="17"/>
  <c r="X155" i="17"/>
  <c r="X158" i="17"/>
  <c r="X42" i="17"/>
  <c r="X186" i="17"/>
  <c r="X210" i="17"/>
  <c r="AB296" i="17"/>
  <c r="X229" i="17"/>
  <c r="R296" i="17"/>
  <c r="X159" i="17"/>
  <c r="X154" i="17"/>
  <c r="X114" i="17"/>
  <c r="X189" i="17"/>
  <c r="X367" i="17"/>
  <c r="AB295" i="17"/>
  <c r="X296" i="17"/>
  <c r="X331" i="17"/>
  <c r="X295" i="17"/>
  <c r="X91" i="17"/>
  <c r="Z296" i="17"/>
  <c r="T296" i="17"/>
  <c r="AA296" i="17"/>
  <c r="S296" i="17"/>
  <c r="W295" i="17"/>
  <c r="V295" i="17"/>
  <c r="Y296" i="17"/>
  <c r="Q296" i="17"/>
  <c r="U295" i="17"/>
  <c r="T295" i="17"/>
  <c r="W296" i="17"/>
  <c r="AA295" i="17"/>
  <c r="S295" i="17"/>
  <c r="V296" i="17"/>
  <c r="R295" i="17"/>
  <c r="U296" i="17"/>
  <c r="Y295" i="17"/>
  <c r="N295" i="17" s="1"/>
  <c r="Q295" i="17"/>
  <c r="Q56" i="17"/>
  <c r="S97" i="17"/>
  <c r="V239" i="17"/>
  <c r="V70" i="17"/>
  <c r="V238" i="17"/>
  <c r="Y33" i="17"/>
  <c r="V153" i="17"/>
  <c r="V95" i="17"/>
  <c r="V236" i="17"/>
  <c r="V195" i="17"/>
  <c r="V76" i="17"/>
  <c r="AA125" i="17"/>
  <c r="Q127" i="17"/>
  <c r="AA197" i="17"/>
  <c r="AA79" i="17"/>
  <c r="AA82" i="17"/>
  <c r="V240" i="17"/>
  <c r="V81" i="17"/>
  <c r="V150" i="17"/>
  <c r="AA54" i="17"/>
  <c r="V11" i="17"/>
  <c r="V121" i="17"/>
  <c r="V172" i="17"/>
  <c r="V193" i="17"/>
  <c r="V136" i="17"/>
  <c r="V142" i="17"/>
  <c r="V49" i="17"/>
  <c r="V21" i="17"/>
  <c r="AA140" i="17"/>
  <c r="AA46" i="17"/>
  <c r="AA220" i="17"/>
  <c r="AA230" i="17"/>
  <c r="AA89" i="17"/>
  <c r="V32" i="17"/>
  <c r="V71" i="17"/>
  <c r="V229" i="17"/>
  <c r="V94" i="17"/>
  <c r="AA33" i="17"/>
  <c r="V124" i="17"/>
  <c r="V129" i="17"/>
  <c r="V165" i="17"/>
  <c r="V137" i="17"/>
  <c r="V72" i="17"/>
  <c r="V34" i="17"/>
  <c r="AA146" i="17"/>
  <c r="AA128" i="17"/>
  <c r="AA78" i="17"/>
  <c r="X350" i="17"/>
  <c r="AA84" i="17"/>
  <c r="V64" i="17"/>
  <c r="V43" i="17"/>
  <c r="V264" i="17"/>
  <c r="V55" i="17"/>
  <c r="V191" i="17"/>
  <c r="AA232" i="17"/>
  <c r="AA85" i="17"/>
  <c r="AA88" i="17"/>
  <c r="AA234" i="17"/>
  <c r="V87" i="17"/>
  <c r="V86" i="17"/>
  <c r="AA184" i="17"/>
  <c r="V24" i="17"/>
  <c r="V60" i="17"/>
  <c r="V253" i="17"/>
  <c r="V265" i="17"/>
  <c r="V52" i="17"/>
  <c r="V262" i="17"/>
  <c r="V114" i="17"/>
  <c r="X327" i="17"/>
  <c r="R81" i="17"/>
  <c r="V85" i="17"/>
  <c r="AA90" i="17"/>
  <c r="AA91" i="17"/>
  <c r="AA83" i="17"/>
  <c r="V174" i="17"/>
  <c r="V14" i="17"/>
  <c r="V97" i="17"/>
  <c r="V91" i="17"/>
  <c r="V256" i="17"/>
  <c r="V16" i="17"/>
  <c r="V15" i="17"/>
  <c r="V206" i="17"/>
  <c r="V228" i="17"/>
  <c r="V130" i="17"/>
  <c r="V119" i="17"/>
  <c r="AA58" i="17"/>
  <c r="X273" i="17"/>
  <c r="X314" i="17"/>
  <c r="X398" i="17"/>
  <c r="V84" i="17"/>
  <c r="AA97" i="17"/>
  <c r="AA229" i="17"/>
  <c r="V223" i="17"/>
  <c r="V31" i="17"/>
  <c r="V67" i="17"/>
  <c r="V79" i="17"/>
  <c r="V289" i="17"/>
  <c r="AA233" i="17"/>
  <c r="AA32" i="17"/>
  <c r="V10" i="17"/>
  <c r="V117" i="17"/>
  <c r="V149" i="17"/>
  <c r="V199" i="17"/>
  <c r="V132" i="17"/>
  <c r="V210" i="17"/>
  <c r="V188" i="17"/>
  <c r="AA63" i="17"/>
  <c r="X87" i="17"/>
  <c r="X369" i="17"/>
  <c r="V281" i="17"/>
  <c r="V123" i="17"/>
  <c r="V37" i="17"/>
  <c r="V171" i="17"/>
  <c r="V27" i="17"/>
  <c r="V45" i="17"/>
  <c r="V202" i="17"/>
  <c r="V38" i="17"/>
  <c r="V185" i="17"/>
  <c r="V263" i="17"/>
  <c r="V139" i="17"/>
  <c r="V116" i="17"/>
  <c r="V173" i="17"/>
  <c r="V255" i="17"/>
  <c r="V46" i="17"/>
  <c r="V260" i="17"/>
  <c r="V219" i="17"/>
  <c r="V208" i="17"/>
  <c r="V233" i="17"/>
  <c r="V234" i="17"/>
  <c r="V235" i="17"/>
  <c r="V231" i="17"/>
  <c r="K231" i="17" s="1"/>
  <c r="V25" i="17"/>
  <c r="V17" i="17"/>
  <c r="V316" i="17"/>
  <c r="V158" i="17"/>
  <c r="V75" i="17"/>
  <c r="V220" i="17"/>
  <c r="V135" i="17"/>
  <c r="V36" i="17"/>
  <c r="V201" i="17"/>
  <c r="V145" i="17"/>
  <c r="V261" i="17"/>
  <c r="V41" i="17"/>
  <c r="V122" i="17"/>
  <c r="V148" i="17"/>
  <c r="V73" i="17"/>
  <c r="V53" i="17"/>
  <c r="V33" i="17"/>
  <c r="V131" i="17"/>
  <c r="V168" i="17"/>
  <c r="V181" i="17"/>
  <c r="V51" i="17"/>
  <c r="V147" i="17"/>
  <c r="V186" i="17"/>
  <c r="V251" i="17"/>
  <c r="V224" i="17"/>
  <c r="V194" i="17"/>
  <c r="V146" i="17"/>
  <c r="V162" i="17"/>
  <c r="V125" i="17"/>
  <c r="V59" i="17"/>
  <c r="V207" i="17"/>
  <c r="V29" i="17"/>
  <c r="V88" i="17"/>
  <c r="V197" i="17"/>
  <c r="V90" i="17"/>
  <c r="V183" i="17"/>
  <c r="V12" i="17"/>
  <c r="V204" i="17"/>
  <c r="V22" i="17"/>
  <c r="V200" i="17"/>
  <c r="V257" i="17"/>
  <c r="V57" i="17"/>
  <c r="V218" i="17"/>
  <c r="V40" i="17"/>
  <c r="V189" i="17"/>
  <c r="V163" i="17"/>
  <c r="V258" i="17"/>
  <c r="V159" i="17"/>
  <c r="V254" i="17"/>
  <c r="V143" i="17"/>
  <c r="V13" i="17"/>
  <c r="V248" i="17"/>
  <c r="V127" i="17"/>
  <c r="V225" i="17"/>
  <c r="V58" i="17"/>
  <c r="V226" i="17"/>
  <c r="V47" i="17"/>
  <c r="V96" i="17"/>
  <c r="V232" i="17"/>
  <c r="V196" i="17"/>
  <c r="V98" i="17"/>
  <c r="V23" i="17"/>
  <c r="V252" i="17"/>
  <c r="V83" i="17"/>
  <c r="V93" i="17"/>
  <c r="V259" i="17"/>
  <c r="V315" i="17"/>
  <c r="V214" i="17"/>
  <c r="V154" i="17"/>
  <c r="V205" i="17"/>
  <c r="V138" i="17"/>
  <c r="V56" i="17"/>
  <c r="V182" i="17"/>
  <c r="V50" i="17"/>
  <c r="V157" i="17"/>
  <c r="V62" i="17"/>
  <c r="V169" i="17"/>
  <c r="V203" i="17"/>
  <c r="V69" i="17"/>
  <c r="V213" i="17"/>
  <c r="V190" i="17"/>
  <c r="V215" i="17"/>
  <c r="V26" i="17"/>
  <c r="V275" i="17"/>
  <c r="V216" i="17"/>
  <c r="V166" i="17"/>
  <c r="V82" i="17"/>
  <c r="V89" i="17"/>
  <c r="V92" i="17"/>
  <c r="AA189" i="17"/>
  <c r="AA174" i="17"/>
  <c r="AA168" i="17"/>
  <c r="AA57" i="17"/>
  <c r="AA34" i="17"/>
  <c r="AA27" i="17"/>
  <c r="AA247" i="17"/>
  <c r="AA80" i="17"/>
  <c r="AA231" i="17"/>
  <c r="AA239" i="17"/>
  <c r="AA87" i="17"/>
  <c r="AA19" i="17"/>
  <c r="AA60" i="17"/>
  <c r="AA226" i="17"/>
  <c r="AA188" i="17"/>
  <c r="AA141" i="17"/>
  <c r="AA129" i="17"/>
  <c r="AA160" i="17"/>
  <c r="AA251" i="17"/>
  <c r="AA35" i="17"/>
  <c r="AA98" i="17"/>
  <c r="AA96" i="17"/>
  <c r="AA94" i="17"/>
  <c r="AA14" i="17"/>
  <c r="AA165" i="17"/>
  <c r="AA81" i="17"/>
  <c r="AA196" i="17"/>
  <c r="AA93" i="17"/>
  <c r="AA86" i="17"/>
  <c r="AA240" i="17"/>
  <c r="AA316" i="17"/>
  <c r="AA200" i="17"/>
  <c r="AA209" i="17"/>
  <c r="AA28" i="17"/>
  <c r="AA248" i="17"/>
  <c r="O248" i="17" s="1"/>
  <c r="AA36" i="17"/>
  <c r="Q46" i="17"/>
  <c r="Q164" i="17"/>
  <c r="X199" i="17"/>
  <c r="X258" i="17"/>
  <c r="X206" i="17"/>
  <c r="X75" i="17"/>
  <c r="X185" i="17"/>
  <c r="X124" i="17"/>
  <c r="X197" i="17"/>
  <c r="X277" i="17"/>
  <c r="X310" i="17"/>
  <c r="X302" i="17"/>
  <c r="X397" i="17"/>
  <c r="X214" i="17"/>
  <c r="X146" i="17"/>
  <c r="X67" i="17"/>
  <c r="X176" i="17"/>
  <c r="X152" i="17"/>
  <c r="X85" i="17"/>
  <c r="X9" i="17"/>
  <c r="X385" i="17"/>
  <c r="X347" i="17"/>
  <c r="X255" i="17"/>
  <c r="X151" i="17"/>
  <c r="X162" i="17"/>
  <c r="X228" i="17"/>
  <c r="X284" i="17"/>
  <c r="X292" i="17"/>
  <c r="X365" i="17"/>
  <c r="X321" i="17"/>
  <c r="X282" i="17"/>
  <c r="X249" i="17"/>
  <c r="M249" i="17" s="1"/>
  <c r="X261" i="17"/>
  <c r="X66" i="17"/>
  <c r="X134" i="17"/>
  <c r="X413" i="17"/>
  <c r="X351" i="17"/>
  <c r="U149" i="17"/>
  <c r="U160" i="17"/>
  <c r="U136" i="17"/>
  <c r="U56" i="17"/>
  <c r="U36" i="17"/>
  <c r="U27" i="17"/>
  <c r="U184" i="17"/>
  <c r="U247" i="17"/>
  <c r="U197" i="17"/>
  <c r="U98" i="17"/>
  <c r="U84" i="17"/>
  <c r="U79" i="17"/>
  <c r="U96" i="17"/>
  <c r="U222" i="17"/>
  <c r="U24" i="17"/>
  <c r="U46" i="17"/>
  <c r="U38" i="17"/>
  <c r="U61" i="17"/>
  <c r="U154" i="17"/>
  <c r="U251" i="17"/>
  <c r="U35" i="17"/>
  <c r="U70" i="17"/>
  <c r="U239" i="17"/>
  <c r="U95" i="17"/>
  <c r="U93" i="17"/>
  <c r="U238" i="17"/>
  <c r="U235" i="17"/>
  <c r="U97" i="17"/>
  <c r="U173" i="17"/>
  <c r="U13" i="17"/>
  <c r="U23" i="17"/>
  <c r="U249" i="17"/>
  <c r="U30" i="17"/>
  <c r="U261" i="17"/>
  <c r="U82" i="17"/>
  <c r="U148" i="17"/>
  <c r="U205" i="17"/>
  <c r="U200" i="17"/>
  <c r="U219" i="17"/>
  <c r="U118" i="17"/>
  <c r="U89" i="17"/>
  <c r="U90" i="17"/>
  <c r="U234" i="17"/>
  <c r="U236" i="17"/>
  <c r="U87" i="17"/>
  <c r="U66" i="17"/>
  <c r="U203" i="17"/>
  <c r="U190" i="17"/>
  <c r="U62" i="17"/>
  <c r="U135" i="17"/>
  <c r="U139" i="17"/>
  <c r="U53" i="17"/>
  <c r="U218" i="17"/>
  <c r="U47" i="17"/>
  <c r="U91" i="17"/>
  <c r="U81" i="17"/>
  <c r="U80" i="17"/>
  <c r="U196" i="17"/>
  <c r="U86" i="17"/>
  <c r="U88" i="17"/>
  <c r="U92" i="17"/>
  <c r="U183" i="17"/>
  <c r="U233" i="17"/>
  <c r="U28" i="17"/>
  <c r="U57" i="17"/>
  <c r="U143" i="17"/>
  <c r="U232" i="17"/>
  <c r="U54" i="17"/>
  <c r="U83" i="17"/>
  <c r="U316" i="17"/>
  <c r="U289" i="17"/>
  <c r="U85" i="17"/>
  <c r="U248" i="17"/>
  <c r="U182" i="17"/>
  <c r="U257" i="17"/>
  <c r="U229" i="17"/>
  <c r="U191" i="17"/>
  <c r="X81" i="17"/>
  <c r="AB11" i="17"/>
  <c r="X35" i="17"/>
  <c r="AB217" i="17"/>
  <c r="X128" i="17"/>
  <c r="X132" i="17"/>
  <c r="X17" i="17"/>
  <c r="X160" i="17"/>
  <c r="X200" i="17"/>
  <c r="X76" i="17"/>
  <c r="X71" i="17"/>
  <c r="X129" i="17"/>
  <c r="M129" i="17" s="1"/>
  <c r="X188" i="17"/>
  <c r="X163" i="17"/>
  <c r="X135" i="17"/>
  <c r="X222" i="17"/>
  <c r="X88" i="17"/>
  <c r="X281" i="17"/>
  <c r="X312" i="17"/>
  <c r="X414" i="17"/>
  <c r="X391" i="17"/>
  <c r="X366" i="17"/>
  <c r="X323" i="17"/>
  <c r="X83" i="17"/>
  <c r="X235" i="17"/>
  <c r="Q90" i="17"/>
  <c r="X34" i="17"/>
  <c r="M34" i="17" s="1"/>
  <c r="X182" i="17"/>
  <c r="X33" i="17"/>
  <c r="X218" i="17"/>
  <c r="Q142" i="17"/>
  <c r="X201" i="17"/>
  <c r="X209" i="17"/>
  <c r="X51" i="17"/>
  <c r="X40" i="17"/>
  <c r="X131" i="17"/>
  <c r="X252" i="17"/>
  <c r="X64" i="17"/>
  <c r="X25" i="17"/>
  <c r="X202" i="17"/>
  <c r="X195" i="17"/>
  <c r="X173" i="17"/>
  <c r="X143" i="17"/>
  <c r="X221" i="17"/>
  <c r="X219" i="17"/>
  <c r="X93" i="17"/>
  <c r="X240" i="17"/>
  <c r="X271" i="17"/>
  <c r="X309" i="17"/>
  <c r="X407" i="17"/>
  <c r="X383" i="17"/>
  <c r="X359" i="17"/>
  <c r="X343" i="17"/>
  <c r="X320" i="17"/>
  <c r="Q212" i="17"/>
  <c r="AB25" i="17"/>
  <c r="X184" i="17"/>
  <c r="X53" i="17"/>
  <c r="X30" i="17"/>
  <c r="X251" i="17"/>
  <c r="X259" i="17"/>
  <c r="X45" i="17"/>
  <c r="X46" i="17"/>
  <c r="X123" i="17"/>
  <c r="X205" i="17"/>
  <c r="X63" i="17"/>
  <c r="X20" i="17"/>
  <c r="X225" i="17"/>
  <c r="X149" i="17"/>
  <c r="X65" i="17"/>
  <c r="X172" i="17"/>
  <c r="X137" i="17"/>
  <c r="X227" i="17"/>
  <c r="X68" i="17"/>
  <c r="M68" i="17" s="1"/>
  <c r="X247" i="17"/>
  <c r="X95" i="17"/>
  <c r="X239" i="17"/>
  <c r="X269" i="17"/>
  <c r="X308" i="17"/>
  <c r="X406" i="17"/>
  <c r="X382" i="17"/>
  <c r="X339" i="17"/>
  <c r="X183" i="17"/>
  <c r="X80" i="17"/>
  <c r="X196" i="17"/>
  <c r="X82" i="17"/>
  <c r="M82" i="17" s="1"/>
  <c r="Q97" i="17"/>
  <c r="AB182" i="17"/>
  <c r="X56" i="17"/>
  <c r="X36" i="17"/>
  <c r="X31" i="17"/>
  <c r="X54" i="17"/>
  <c r="Q223" i="17"/>
  <c r="X147" i="17"/>
  <c r="X263" i="17"/>
  <c r="X47" i="17"/>
  <c r="X118" i="17"/>
  <c r="X223" i="17"/>
  <c r="X60" i="17"/>
  <c r="X18" i="17"/>
  <c r="X61" i="17"/>
  <c r="X190" i="17"/>
  <c r="X171" i="17"/>
  <c r="X145" i="17"/>
  <c r="X119" i="17"/>
  <c r="X19" i="17"/>
  <c r="X226" i="17"/>
  <c r="X248" i="17"/>
  <c r="X96" i="17"/>
  <c r="X233" i="17"/>
  <c r="X268" i="17"/>
  <c r="X280" i="17"/>
  <c r="X288" i="17"/>
  <c r="X306" i="17"/>
  <c r="X401" i="17"/>
  <c r="X381" i="17"/>
  <c r="X354" i="17"/>
  <c r="X337" i="17"/>
  <c r="X89" i="17"/>
  <c r="X57" i="17"/>
  <c r="X27" i="17"/>
  <c r="M27" i="17" s="1"/>
  <c r="X254" i="17"/>
  <c r="X181" i="17"/>
  <c r="X38" i="17"/>
  <c r="X265" i="17"/>
  <c r="X126" i="17"/>
  <c r="X231" i="17"/>
  <c r="X26" i="17"/>
  <c r="X16" i="17"/>
  <c r="X207" i="17"/>
  <c r="X187" i="17"/>
  <c r="X169" i="17"/>
  <c r="X139" i="17"/>
  <c r="X120" i="17"/>
  <c r="X125" i="17"/>
  <c r="M125" i="17" s="1"/>
  <c r="X316" i="17"/>
  <c r="X97" i="17"/>
  <c r="X236" i="17"/>
  <c r="X267" i="17"/>
  <c r="X278" i="17"/>
  <c r="X290" i="17"/>
  <c r="X304" i="17"/>
  <c r="X399" i="17"/>
  <c r="X375" i="17"/>
  <c r="X352" i="17"/>
  <c r="AB79" i="17"/>
  <c r="AB181" i="17"/>
  <c r="AB10" i="17"/>
  <c r="AB14" i="17"/>
  <c r="AB248" i="17"/>
  <c r="AB67" i="17"/>
  <c r="AB116" i="17"/>
  <c r="AB90" i="17"/>
  <c r="AB233" i="17"/>
  <c r="AB247" i="17"/>
  <c r="AB34" i="17"/>
  <c r="AB73" i="17"/>
  <c r="AB226" i="17"/>
  <c r="AB206" i="17"/>
  <c r="AB93" i="17"/>
  <c r="AB210" i="17"/>
  <c r="AB224" i="17"/>
  <c r="AB220" i="17"/>
  <c r="AB152" i="17"/>
  <c r="AB236" i="17"/>
  <c r="AB189" i="17"/>
  <c r="AB166" i="17"/>
  <c r="AB173" i="17"/>
  <c r="AB263" i="17"/>
  <c r="AB164" i="17"/>
  <c r="AB172" i="17"/>
  <c r="AB170" i="17"/>
  <c r="AB32" i="17"/>
  <c r="AB216" i="17"/>
  <c r="AB137" i="17"/>
  <c r="AB86" i="17"/>
  <c r="AB96" i="17"/>
  <c r="AB81" i="17"/>
  <c r="AB171" i="17"/>
  <c r="AB15" i="17"/>
  <c r="AB30" i="17"/>
  <c r="AB165" i="17"/>
  <c r="AB128" i="17"/>
  <c r="AB194" i="17"/>
  <c r="AB140" i="17"/>
  <c r="AB129" i="17"/>
  <c r="AB27" i="17"/>
  <c r="AB71" i="17"/>
  <c r="AB237" i="17"/>
  <c r="AB215" i="17"/>
  <c r="AB24" i="17"/>
  <c r="AB262" i="17"/>
  <c r="AB153" i="17"/>
  <c r="AB95" i="17"/>
  <c r="AB240" i="17"/>
  <c r="AB231" i="17"/>
  <c r="AB234" i="17"/>
  <c r="AB89" i="17"/>
  <c r="AB143" i="17"/>
  <c r="AB39" i="17"/>
  <c r="AB133" i="17"/>
  <c r="AB159" i="17"/>
  <c r="AB195" i="17"/>
  <c r="AB141" i="17"/>
  <c r="AB205" i="17"/>
  <c r="AB161" i="17"/>
  <c r="AB28" i="17"/>
  <c r="AB69" i="17"/>
  <c r="AB256" i="17"/>
  <c r="AB44" i="17"/>
  <c r="AB16" i="17"/>
  <c r="AB207" i="17"/>
  <c r="AB222" i="17"/>
  <c r="AB265" i="17"/>
  <c r="AB147" i="17"/>
  <c r="AB192" i="17"/>
  <c r="AB221" i="17"/>
  <c r="AB13" i="17"/>
  <c r="AB121" i="17"/>
  <c r="AB190" i="17"/>
  <c r="AB214" i="17"/>
  <c r="AB203" i="17"/>
  <c r="AB135" i="17"/>
  <c r="AB53" i="17"/>
  <c r="AB123" i="17"/>
  <c r="AB201" i="17"/>
  <c r="AB122" i="17"/>
  <c r="AB213" i="17"/>
  <c r="AB249" i="17"/>
  <c r="AB18" i="17"/>
  <c r="AB12" i="17"/>
  <c r="AB70" i="17"/>
  <c r="AB97" i="17"/>
  <c r="AB232" i="17"/>
  <c r="AB186" i="17"/>
  <c r="AB19" i="17"/>
  <c r="AB139" i="17"/>
  <c r="AB150" i="17"/>
  <c r="AB188" i="17"/>
  <c r="AB41" i="17"/>
  <c r="AB253" i="17"/>
  <c r="AB176" i="17"/>
  <c r="AB51" i="17"/>
  <c r="AB48" i="17"/>
  <c r="AB55" i="17"/>
  <c r="AB218" i="17"/>
  <c r="AB33" i="17"/>
  <c r="AB57" i="17"/>
  <c r="AB131" i="17"/>
  <c r="AB227" i="17"/>
  <c r="AB17" i="17"/>
  <c r="AB126" i="17"/>
  <c r="AB257" i="17"/>
  <c r="AB118" i="17"/>
  <c r="AB211" i="17"/>
  <c r="AB134" i="17"/>
  <c r="AB183" i="17"/>
  <c r="AB142" i="17"/>
  <c r="AB191" i="17"/>
  <c r="AB239" i="17"/>
  <c r="AB80" i="17"/>
  <c r="AB197" i="17"/>
  <c r="AB193" i="17"/>
  <c r="AB144" i="17"/>
  <c r="AB260" i="17"/>
  <c r="AB175" i="17"/>
  <c r="AB40" i="17"/>
  <c r="AB184" i="17"/>
  <c r="AB162" i="17"/>
  <c r="AB38" i="17"/>
  <c r="AB31" i="17"/>
  <c r="AB21" i="17"/>
  <c r="AB148" i="17"/>
  <c r="AB251" i="17"/>
  <c r="AB74" i="17"/>
  <c r="AB130" i="17"/>
  <c r="AB286" i="17"/>
  <c r="AB158" i="17"/>
  <c r="AB26" i="17"/>
  <c r="AB174" i="17"/>
  <c r="AB255" i="17"/>
  <c r="AB289" i="17"/>
  <c r="AB238" i="17"/>
  <c r="AB82" i="17"/>
  <c r="AB85" i="17"/>
  <c r="AB83" i="17"/>
  <c r="AB235" i="17"/>
  <c r="AB185" i="17"/>
  <c r="AB43" i="17"/>
  <c r="AB223" i="17"/>
  <c r="AB138" i="17"/>
  <c r="AB66" i="17"/>
  <c r="AB168" i="17"/>
  <c r="AB37" i="17"/>
  <c r="AB47" i="17"/>
  <c r="AB35" i="17"/>
  <c r="AB54" i="17"/>
  <c r="AB202" i="17"/>
  <c r="AB259" i="17"/>
  <c r="AB72" i="17"/>
  <c r="AB208" i="17"/>
  <c r="AB209" i="17"/>
  <c r="AB45" i="17"/>
  <c r="AB154" i="17"/>
  <c r="AB58" i="17"/>
  <c r="AA30" i="17"/>
  <c r="AA31" i="17"/>
  <c r="AA53" i="17"/>
  <c r="AA51" i="17"/>
  <c r="AA130" i="17"/>
  <c r="AA45" i="17"/>
  <c r="AA26" i="17"/>
  <c r="AA169" i="17"/>
  <c r="AA175" i="17"/>
  <c r="AA261" i="17"/>
  <c r="AA254" i="17"/>
  <c r="AA257" i="17"/>
  <c r="U309" i="17"/>
  <c r="U142" i="17"/>
  <c r="U260" i="17"/>
  <c r="U131" i="17"/>
  <c r="U221" i="17"/>
  <c r="U188" i="17"/>
  <c r="U256" i="17"/>
  <c r="U138" i="17"/>
  <c r="AA75" i="17"/>
  <c r="AA223" i="17"/>
  <c r="AA37" i="17"/>
  <c r="AA166" i="17"/>
  <c r="AA41" i="17"/>
  <c r="AA72" i="17"/>
  <c r="AA142" i="17"/>
  <c r="AA16" i="17"/>
  <c r="AA225" i="17"/>
  <c r="AA10" i="17"/>
  <c r="AA170" i="17"/>
  <c r="AA138" i="17"/>
  <c r="AA15" i="17"/>
  <c r="AA258" i="17"/>
  <c r="AA203" i="17"/>
  <c r="AA76" i="17"/>
  <c r="AA22" i="17"/>
  <c r="AA155" i="17"/>
  <c r="AA219" i="17"/>
  <c r="X322" i="17"/>
  <c r="X330" i="17"/>
  <c r="X338" i="17"/>
  <c r="X346" i="17"/>
  <c r="X353" i="17"/>
  <c r="X360" i="17"/>
  <c r="X368" i="17"/>
  <c r="X376" i="17"/>
  <c r="X384" i="17"/>
  <c r="X392" i="17"/>
  <c r="X400" i="17"/>
  <c r="X408" i="17"/>
  <c r="X317" i="17"/>
  <c r="X303" i="17"/>
  <c r="X311" i="17"/>
  <c r="X287" i="17"/>
  <c r="X279" i="17"/>
  <c r="X283" i="17"/>
  <c r="X270" i="17"/>
  <c r="X289" i="17"/>
  <c r="X94" i="17"/>
  <c r="X86" i="17"/>
  <c r="X55" i="17"/>
  <c r="X24" i="17"/>
  <c r="X11" i="17"/>
  <c r="X117" i="17"/>
  <c r="X256" i="17"/>
  <c r="X127" i="17"/>
  <c r="X141" i="17"/>
  <c r="X142" i="17"/>
  <c r="X165" i="17"/>
  <c r="X175" i="17"/>
  <c r="X191" i="17"/>
  <c r="X192" i="17"/>
  <c r="X157" i="17"/>
  <c r="X121" i="17"/>
  <c r="X22" i="17"/>
  <c r="X23" i="17"/>
  <c r="X72" i="17"/>
  <c r="X150" i="17"/>
  <c r="X153" i="17"/>
  <c r="X13" i="17"/>
  <c r="X43" i="17"/>
  <c r="X41" i="17"/>
  <c r="X324" i="17"/>
  <c r="X332" i="17"/>
  <c r="X340" i="17"/>
  <c r="X355" i="17"/>
  <c r="X362" i="17"/>
  <c r="X370" i="17"/>
  <c r="X378" i="17"/>
  <c r="X386" i="17"/>
  <c r="X394" i="17"/>
  <c r="X402" i="17"/>
  <c r="X410" i="17"/>
  <c r="X291" i="17"/>
  <c r="X305" i="17"/>
  <c r="X313" i="17"/>
  <c r="X285" i="17"/>
  <c r="X272" i="17"/>
  <c r="X234" i="17"/>
  <c r="X237" i="17"/>
  <c r="X92" i="17"/>
  <c r="X84" i="17"/>
  <c r="X204" i="17"/>
  <c r="X74" i="17"/>
  <c r="X212" i="17"/>
  <c r="X232" i="17"/>
  <c r="X136" i="17"/>
  <c r="X168" i="17"/>
  <c r="X174" i="17"/>
  <c r="X193" i="17"/>
  <c r="X286" i="17"/>
  <c r="X10" i="17"/>
  <c r="X39" i="17"/>
  <c r="X58" i="17"/>
  <c r="X78" i="17"/>
  <c r="M78" i="17" s="1"/>
  <c r="X260" i="17"/>
  <c r="X130" i="17"/>
  <c r="X224" i="17"/>
  <c r="X37" i="17"/>
  <c r="X49" i="17"/>
  <c r="X48" i="17"/>
  <c r="X325" i="17"/>
  <c r="X333" i="17"/>
  <c r="X341" i="17"/>
  <c r="X348" i="17"/>
  <c r="X356" i="17"/>
  <c r="X363" i="17"/>
  <c r="X371" i="17"/>
  <c r="X379" i="17"/>
  <c r="X387" i="17"/>
  <c r="X395" i="17"/>
  <c r="X403" i="17"/>
  <c r="X411" i="17"/>
  <c r="X318" i="17"/>
  <c r="X326" i="17"/>
  <c r="X334" i="17"/>
  <c r="X342" i="17"/>
  <c r="X349" i="17"/>
  <c r="X357" i="17"/>
  <c r="X364" i="17"/>
  <c r="X372" i="17"/>
  <c r="X380" i="17"/>
  <c r="X388" i="17"/>
  <c r="X396" i="17"/>
  <c r="X404" i="17"/>
  <c r="X412" i="17"/>
  <c r="X293" i="17"/>
  <c r="X307" i="17"/>
  <c r="X276" i="17"/>
  <c r="X266" i="17"/>
  <c r="X274" i="17"/>
  <c r="X238" i="17"/>
  <c r="X98" i="17"/>
  <c r="X90" i="17"/>
  <c r="X315" i="17"/>
  <c r="X52" i="17"/>
  <c r="X220" i="17"/>
  <c r="X73" i="17"/>
  <c r="X21" i="17"/>
  <c r="X213" i="17"/>
  <c r="X275" i="17"/>
  <c r="X148" i="17"/>
  <c r="X253" i="17"/>
  <c r="X144" i="17"/>
  <c r="X161" i="17"/>
  <c r="X170" i="17"/>
  <c r="X138" i="17"/>
  <c r="X194" i="17"/>
  <c r="X59" i="17"/>
  <c r="X257" i="17"/>
  <c r="X262" i="17"/>
  <c r="X14" i="17"/>
  <c r="X69" i="17"/>
  <c r="X62" i="17"/>
  <c r="X264" i="17"/>
  <c r="X217" i="17"/>
  <c r="M217" i="17" s="1"/>
  <c r="X122" i="17"/>
  <c r="X211" i="17"/>
  <c r="X44" i="17"/>
  <c r="X216" i="17"/>
  <c r="X409" i="17"/>
  <c r="X393" i="17"/>
  <c r="X377" i="17"/>
  <c r="X361" i="17"/>
  <c r="X335" i="17"/>
  <c r="X319" i="17"/>
  <c r="AA215" i="17"/>
  <c r="AA275" i="17"/>
  <c r="AA42" i="17"/>
  <c r="AA21" i="17"/>
  <c r="AA23" i="17"/>
  <c r="AA156" i="17"/>
  <c r="AA71" i="17"/>
  <c r="AA123" i="17"/>
  <c r="AA18" i="17"/>
  <c r="AA172" i="17"/>
  <c r="AA136" i="17"/>
  <c r="AA161" i="17"/>
  <c r="AA264" i="17"/>
  <c r="AA253" i="17"/>
  <c r="AA224" i="17"/>
  <c r="AA214" i="17"/>
  <c r="AA40" i="17"/>
  <c r="AA192" i="17"/>
  <c r="X390" i="17"/>
  <c r="X374" i="17"/>
  <c r="X358" i="17"/>
  <c r="X345" i="17"/>
  <c r="X329" i="17"/>
  <c r="AA183" i="17"/>
  <c r="AA218" i="17"/>
  <c r="AA29" i="17"/>
  <c r="AA55" i="17"/>
  <c r="AA52" i="17"/>
  <c r="AA237" i="17"/>
  <c r="AA206" i="17"/>
  <c r="AA38" i="17"/>
  <c r="AA263" i="17"/>
  <c r="AA252" i="17"/>
  <c r="AA149" i="17"/>
  <c r="AA187" i="17"/>
  <c r="U48" i="17"/>
  <c r="U206" i="17"/>
  <c r="X405" i="17"/>
  <c r="X389" i="17"/>
  <c r="X373" i="17"/>
  <c r="X344" i="17"/>
  <c r="X328" i="17"/>
  <c r="AB284" i="17"/>
  <c r="AB149" i="17"/>
  <c r="AB294" i="17"/>
  <c r="Z96" i="17"/>
  <c r="Z247" i="17"/>
  <c r="Z97" i="17"/>
  <c r="Z233" i="17"/>
  <c r="R88" i="17"/>
  <c r="R96" i="17"/>
  <c r="Z315" i="17"/>
  <c r="Z86" i="17"/>
  <c r="Z79" i="17"/>
  <c r="Z81" i="17"/>
  <c r="T81" i="17"/>
  <c r="Z83" i="17"/>
  <c r="Z234" i="17"/>
  <c r="Z94" i="17"/>
  <c r="R95" i="17"/>
  <c r="T183" i="17"/>
  <c r="Z82" i="17"/>
  <c r="Y223" i="17"/>
  <c r="Y166" i="17"/>
  <c r="R31" i="17"/>
  <c r="Z235" i="17"/>
  <c r="Z98" i="17"/>
  <c r="Z80" i="17"/>
  <c r="Y192" i="17"/>
  <c r="Z294" i="17"/>
  <c r="Z183" i="17"/>
  <c r="Z188" i="17"/>
  <c r="Z89" i="17"/>
  <c r="Z93" i="17"/>
  <c r="Y150" i="17"/>
  <c r="R233" i="17"/>
  <c r="Z239" i="17"/>
  <c r="Z237" i="17"/>
  <c r="Z197" i="17"/>
  <c r="Y206" i="17"/>
  <c r="R294" i="17"/>
  <c r="Z53" i="17"/>
  <c r="Z240" i="17"/>
  <c r="R93" i="17"/>
  <c r="Y294" i="17"/>
  <c r="Q294" i="17"/>
  <c r="X294" i="17"/>
  <c r="AA50" i="17"/>
  <c r="W294" i="17"/>
  <c r="AA270" i="17"/>
  <c r="V294" i="17"/>
  <c r="U294" i="17"/>
  <c r="AA294" i="17"/>
  <c r="S294" i="17"/>
  <c r="J294" i="17" s="1"/>
  <c r="Q236" i="17"/>
  <c r="Q84" i="17"/>
  <c r="Q239" i="17"/>
  <c r="Q197" i="17"/>
  <c r="Q253" i="17"/>
  <c r="I253" i="17" s="1"/>
  <c r="Q62" i="17"/>
  <c r="Q203" i="17"/>
  <c r="Q68" i="17"/>
  <c r="Q128" i="17"/>
  <c r="Q220" i="17"/>
  <c r="Q23" i="17"/>
  <c r="Q81" i="17"/>
  <c r="Q96" i="17"/>
  <c r="Q95" i="17"/>
  <c r="Q22" i="17"/>
  <c r="Q238" i="17"/>
  <c r="Q42" i="17"/>
  <c r="Q191" i="17"/>
  <c r="Q116" i="17"/>
  <c r="Q48" i="17"/>
  <c r="Q58" i="17"/>
  <c r="Q92" i="17"/>
  <c r="Q86" i="17"/>
  <c r="Q83" i="17"/>
  <c r="Q289" i="17"/>
  <c r="Q80" i="17"/>
  <c r="Q82" i="17"/>
  <c r="Q229" i="17"/>
  <c r="Q230" i="17"/>
  <c r="Q87" i="17"/>
  <c r="Q316" i="17"/>
  <c r="Q120" i="17"/>
  <c r="Q64" i="17"/>
  <c r="Q154" i="17"/>
  <c r="Q226" i="17"/>
  <c r="Q129" i="17"/>
  <c r="Q34" i="17"/>
  <c r="Q66" i="17"/>
  <c r="Q215" i="17"/>
  <c r="Q94" i="17"/>
  <c r="Q234" i="17"/>
  <c r="Q91" i="17"/>
  <c r="Q232" i="17"/>
  <c r="Q85" i="17"/>
  <c r="Q121" i="17"/>
  <c r="Q190" i="17"/>
  <c r="Q20" i="17"/>
  <c r="Q31" i="17"/>
  <c r="Q168" i="17"/>
  <c r="Q176" i="17"/>
  <c r="Q14" i="17"/>
  <c r="V63" i="17"/>
  <c r="Q18" i="17"/>
  <c r="Q196" i="17"/>
  <c r="Q183" i="17"/>
  <c r="Q76" i="17"/>
  <c r="Q79" i="17"/>
  <c r="Q315" i="17"/>
  <c r="Q231" i="17"/>
  <c r="Q10" i="17"/>
  <c r="Q70" i="17"/>
  <c r="Q13" i="17"/>
  <c r="Q52" i="17"/>
  <c r="Q114" i="17"/>
  <c r="W301" i="17"/>
  <c r="V227" i="17"/>
  <c r="Q72" i="17"/>
  <c r="Q240" i="17"/>
  <c r="Q145" i="17"/>
  <c r="Q254" i="17"/>
  <c r="Q264" i="17"/>
  <c r="Q135" i="17"/>
  <c r="Q89" i="17"/>
  <c r="Q93" i="17"/>
  <c r="Q88" i="17"/>
  <c r="Q98" i="17"/>
  <c r="Q233" i="17"/>
  <c r="Q11" i="17"/>
  <c r="Q139" i="17"/>
  <c r="Q132" i="17"/>
  <c r="Q286" i="17"/>
  <c r="Q205" i="17"/>
  <c r="AB334" i="17"/>
  <c r="AB92" i="17"/>
  <c r="AB50" i="17"/>
  <c r="AB319" i="17"/>
  <c r="AB326" i="17"/>
  <c r="AB98" i="17"/>
  <c r="AB145" i="17"/>
  <c r="AB187" i="17"/>
  <c r="AB62" i="17"/>
  <c r="AB117" i="17"/>
  <c r="AB23" i="17"/>
  <c r="AB261" i="17"/>
  <c r="AB380" i="17"/>
  <c r="AB91" i="17"/>
  <c r="AB127" i="17"/>
  <c r="AB146" i="17"/>
  <c r="AB132" i="17"/>
  <c r="AB61" i="17"/>
  <c r="AB254" i="17"/>
  <c r="AB155" i="17"/>
  <c r="AB76" i="17"/>
  <c r="AB275" i="17"/>
  <c r="AB228" i="17"/>
  <c r="AB119" i="17"/>
  <c r="AB52" i="17"/>
  <c r="AB374" i="17"/>
  <c r="AB316" i="17"/>
  <c r="AB42" i="17"/>
  <c r="AB136" i="17"/>
  <c r="AB20" i="17"/>
  <c r="AB59" i="17"/>
  <c r="AB114" i="17"/>
  <c r="AB264" i="17"/>
  <c r="AB125" i="17"/>
  <c r="AB301" i="17"/>
  <c r="AB361" i="17"/>
  <c r="AB368" i="17"/>
  <c r="AB302" i="17"/>
  <c r="AB312" i="17"/>
  <c r="AB277" i="17"/>
  <c r="AB322" i="17"/>
  <c r="AB355" i="17"/>
  <c r="AB315" i="17"/>
  <c r="AB258" i="17"/>
  <c r="AB169" i="17"/>
  <c r="AB349" i="17"/>
  <c r="AB270" i="17"/>
  <c r="AB212" i="17"/>
  <c r="AB163" i="17"/>
  <c r="AB200" i="17"/>
  <c r="AB204" i="17"/>
  <c r="AB199" i="17"/>
  <c r="AB151" i="17"/>
  <c r="AB252" i="17"/>
  <c r="AB160" i="17"/>
  <c r="AB77" i="17"/>
  <c r="AB225" i="17"/>
  <c r="AB156" i="17"/>
  <c r="AB63" i="17"/>
  <c r="AB49" i="17"/>
  <c r="AB219" i="17"/>
  <c r="AB157" i="17"/>
  <c r="AB60" i="17"/>
  <c r="AB56" i="17"/>
  <c r="T285" i="17"/>
  <c r="T301" i="17"/>
  <c r="U26" i="17"/>
  <c r="U211" i="17"/>
  <c r="K211" i="17" s="1"/>
  <c r="U64" i="17"/>
  <c r="U59" i="17"/>
  <c r="U153" i="17"/>
  <c r="U193" i="17"/>
  <c r="W22" i="17"/>
  <c r="U264" i="17"/>
  <c r="U42" i="17"/>
  <c r="W194" i="17"/>
  <c r="W145" i="17"/>
  <c r="W254" i="17"/>
  <c r="W151" i="17"/>
  <c r="W72" i="17"/>
  <c r="W123" i="17"/>
  <c r="W199" i="17"/>
  <c r="W259" i="17"/>
  <c r="W19" i="17"/>
  <c r="W134" i="17"/>
  <c r="W21" i="17"/>
  <c r="V301" i="17"/>
  <c r="AA313" i="17"/>
  <c r="W402" i="17"/>
  <c r="W326" i="17"/>
  <c r="U301" i="17"/>
  <c r="U41" i="17"/>
  <c r="U114" i="17"/>
  <c r="U175" i="17"/>
  <c r="W77" i="17"/>
  <c r="W66" i="17"/>
  <c r="W14" i="17"/>
  <c r="W74" i="17"/>
  <c r="W220" i="17"/>
  <c r="AA301" i="17"/>
  <c r="S301" i="17"/>
  <c r="U10" i="17"/>
  <c r="U73" i="17"/>
  <c r="U78" i="17"/>
  <c r="U50" i="17"/>
  <c r="U223" i="17"/>
  <c r="U117" i="17"/>
  <c r="U187" i="17"/>
  <c r="W158" i="17"/>
  <c r="W185" i="17"/>
  <c r="U157" i="17"/>
  <c r="W38" i="17"/>
  <c r="W253" i="17"/>
  <c r="W67" i="17"/>
  <c r="W149" i="17"/>
  <c r="W257" i="17"/>
  <c r="W65" i="17"/>
  <c r="W60" i="17"/>
  <c r="U215" i="17"/>
  <c r="Z301" i="17"/>
  <c r="R301" i="17"/>
  <c r="U128" i="17"/>
  <c r="U216" i="17"/>
  <c r="U226" i="17"/>
  <c r="U119" i="17"/>
  <c r="U189" i="17"/>
  <c r="U253" i="17"/>
  <c r="U152" i="17"/>
  <c r="W202" i="17"/>
  <c r="W12" i="17"/>
  <c r="W153" i="17"/>
  <c r="W224" i="17"/>
  <c r="W58" i="17"/>
  <c r="U158" i="17"/>
  <c r="W311" i="17"/>
  <c r="W367" i="17"/>
  <c r="Y301" i="17"/>
  <c r="Q301" i="17"/>
  <c r="W412" i="17"/>
  <c r="X301" i="17"/>
  <c r="U315" i="17"/>
  <c r="U31" i="17"/>
  <c r="R84" i="17"/>
  <c r="Y238" i="17"/>
  <c r="Y59" i="17"/>
  <c r="R315" i="17"/>
  <c r="R94" i="17"/>
  <c r="R90" i="17"/>
  <c r="R183" i="17"/>
  <c r="Y197" i="17"/>
  <c r="Y34" i="17"/>
  <c r="Y224" i="17"/>
  <c r="Y185" i="17"/>
  <c r="Y207" i="17"/>
  <c r="Y14" i="17"/>
  <c r="Y72" i="17"/>
  <c r="R28" i="17"/>
  <c r="R97" i="17"/>
  <c r="R34" i="17"/>
  <c r="R230" i="17"/>
  <c r="R316" i="17"/>
  <c r="R248" i="17"/>
  <c r="R91" i="17"/>
  <c r="R231" i="17"/>
  <c r="T229" i="17"/>
  <c r="R82" i="17"/>
  <c r="Y240" i="17"/>
  <c r="R197" i="17"/>
  <c r="Y194" i="17"/>
  <c r="Y22" i="17"/>
  <c r="Y45" i="17"/>
  <c r="R30" i="17"/>
  <c r="R56" i="17"/>
  <c r="U230" i="17"/>
  <c r="R239" i="17"/>
  <c r="R92" i="17"/>
  <c r="Y170" i="17"/>
  <c r="R32" i="17"/>
  <c r="R229" i="17"/>
  <c r="T96" i="17"/>
  <c r="R247" i="17"/>
  <c r="R87" i="17"/>
  <c r="R232" i="17"/>
  <c r="R80" i="17"/>
  <c r="R83" i="17"/>
  <c r="Y233" i="17"/>
  <c r="Y52" i="17"/>
  <c r="Y51" i="17"/>
  <c r="Y226" i="17"/>
  <c r="Y255" i="17"/>
  <c r="Y125" i="17"/>
  <c r="T28" i="17"/>
  <c r="R57" i="17"/>
  <c r="Y82" i="17"/>
  <c r="Y114" i="17"/>
  <c r="R98" i="17"/>
  <c r="T88" i="17"/>
  <c r="R86" i="17"/>
  <c r="R238" i="17"/>
  <c r="T239" i="17"/>
  <c r="Y96" i="17"/>
  <c r="Y66" i="17"/>
  <c r="Y44" i="17"/>
  <c r="Y165" i="17"/>
  <c r="Y127" i="17"/>
  <c r="R182" i="17"/>
  <c r="R54" i="17"/>
  <c r="Y214" i="17"/>
  <c r="R289" i="17"/>
  <c r="R234" i="17"/>
  <c r="R236" i="17"/>
  <c r="R196" i="17"/>
  <c r="R89" i="17"/>
  <c r="T196" i="17"/>
  <c r="Y79" i="17"/>
  <c r="Y247" i="17"/>
  <c r="Y130" i="17"/>
  <c r="Y62" i="17"/>
  <c r="Y181" i="17"/>
  <c r="R218" i="17"/>
  <c r="R33" i="17"/>
  <c r="R53" i="17"/>
  <c r="R48" i="17"/>
  <c r="T149" i="17"/>
  <c r="R79" i="17"/>
  <c r="Y89" i="17"/>
  <c r="T93" i="17"/>
  <c r="R85" i="17"/>
  <c r="T83" i="17"/>
  <c r="Y94" i="17"/>
  <c r="Y31" i="17"/>
  <c r="Y162" i="17"/>
  <c r="Y220" i="17"/>
  <c r="Y145" i="17"/>
  <c r="R36" i="17"/>
  <c r="R206" i="17"/>
  <c r="R42" i="17"/>
  <c r="R78" i="17"/>
  <c r="R27" i="17"/>
  <c r="R52" i="17"/>
  <c r="R165" i="17"/>
  <c r="R61" i="17"/>
  <c r="R65" i="17"/>
  <c r="R264" i="17"/>
  <c r="U312" i="17"/>
  <c r="R175" i="17"/>
  <c r="R77" i="17"/>
  <c r="R23" i="17"/>
  <c r="R213" i="17"/>
  <c r="R72" i="17"/>
  <c r="R138" i="17"/>
  <c r="R116" i="17"/>
  <c r="R50" i="17"/>
  <c r="R70" i="17"/>
  <c r="R51" i="17"/>
  <c r="R62" i="17"/>
  <c r="R251" i="17"/>
  <c r="R258" i="17"/>
  <c r="R160" i="17"/>
  <c r="R45" i="17"/>
  <c r="R71" i="17"/>
  <c r="R74" i="17"/>
  <c r="R168" i="17"/>
  <c r="R35" i="17"/>
  <c r="R190" i="17"/>
  <c r="R208" i="17"/>
  <c r="R153" i="17"/>
  <c r="R141" i="17"/>
  <c r="R73" i="17"/>
  <c r="R37" i="17"/>
  <c r="R170" i="17"/>
  <c r="R184" i="17"/>
  <c r="R150" i="17"/>
  <c r="R16" i="17"/>
  <c r="R75" i="17"/>
  <c r="R46" i="17"/>
  <c r="R172" i="17"/>
  <c r="R29" i="17"/>
  <c r="R171" i="17"/>
  <c r="R131" i="17"/>
  <c r="R261" i="17"/>
  <c r="R114" i="17"/>
  <c r="R39" i="17"/>
  <c r="R63" i="17"/>
  <c r="R60" i="17"/>
  <c r="R216" i="17"/>
  <c r="R161" i="17"/>
  <c r="R55" i="17"/>
  <c r="U337" i="17"/>
  <c r="U290" i="17"/>
  <c r="U32" i="17"/>
  <c r="U67" i="17"/>
  <c r="U17" i="17"/>
  <c r="U12" i="17"/>
  <c r="U194" i="17"/>
  <c r="U16" i="17"/>
  <c r="U209" i="17"/>
  <c r="U181" i="17"/>
  <c r="U202" i="17"/>
  <c r="U171" i="17"/>
  <c r="U185" i="17"/>
  <c r="U225" i="17"/>
  <c r="K225" i="17" s="1"/>
  <c r="U129" i="17"/>
  <c r="U75" i="17"/>
  <c r="U19" i="17"/>
  <c r="U217" i="17"/>
  <c r="K217" i="17" s="1"/>
  <c r="U130" i="17"/>
  <c r="U60" i="17"/>
  <c r="U165" i="17"/>
  <c r="U49" i="17"/>
  <c r="U51" i="17"/>
  <c r="U43" i="17"/>
  <c r="U144" i="17"/>
  <c r="U55" i="17"/>
  <c r="U34" i="17"/>
  <c r="U367" i="17"/>
  <c r="U281" i="17"/>
  <c r="U71" i="17"/>
  <c r="U145" i="17"/>
  <c r="U21" i="17"/>
  <c r="U39" i="17"/>
  <c r="U227" i="17"/>
  <c r="U72" i="17"/>
  <c r="U220" i="17"/>
  <c r="U169" i="17"/>
  <c r="U176" i="17"/>
  <c r="U213" i="17"/>
  <c r="U127" i="17"/>
  <c r="U22" i="17"/>
  <c r="U11" i="17"/>
  <c r="U212" i="17"/>
  <c r="U122" i="17"/>
  <c r="U58" i="17"/>
  <c r="U44" i="17"/>
  <c r="U210" i="17"/>
  <c r="U120" i="17"/>
  <c r="U140" i="17"/>
  <c r="U146" i="17"/>
  <c r="U382" i="17"/>
  <c r="U284" i="17"/>
  <c r="U134" i="17"/>
  <c r="U116" i="17"/>
  <c r="U18" i="17"/>
  <c r="U237" i="17"/>
  <c r="U166" i="17"/>
  <c r="U172" i="17"/>
  <c r="U265" i="17"/>
  <c r="U207" i="17"/>
  <c r="U125" i="17"/>
  <c r="U76" i="17"/>
  <c r="U204" i="17"/>
  <c r="U77" i="17"/>
  <c r="U68" i="17"/>
  <c r="U286" i="17"/>
  <c r="U170" i="17"/>
  <c r="U228" i="17"/>
  <c r="U151" i="17"/>
  <c r="U192" i="17"/>
  <c r="U137" i="17"/>
  <c r="U186" i="17"/>
  <c r="U52" i="17"/>
  <c r="U395" i="17"/>
  <c r="U266" i="17"/>
  <c r="U240" i="17"/>
  <c r="U29" i="17"/>
  <c r="U174" i="17"/>
  <c r="U25" i="17"/>
  <c r="U133" i="17"/>
  <c r="U214" i="17"/>
  <c r="U124" i="17"/>
  <c r="U259" i="17"/>
  <c r="U147" i="17"/>
  <c r="U262" i="17"/>
  <c r="U164" i="17"/>
  <c r="U168" i="17"/>
  <c r="U258" i="17"/>
  <c r="U199" i="17"/>
  <c r="U123" i="17"/>
  <c r="U65" i="17"/>
  <c r="U275" i="17"/>
  <c r="U159" i="17"/>
  <c r="U69" i="17"/>
  <c r="U37" i="17"/>
  <c r="U254" i="17"/>
  <c r="U20" i="17"/>
  <c r="U14" i="17"/>
  <c r="U161" i="17"/>
  <c r="U195" i="17"/>
  <c r="U45" i="17"/>
  <c r="U132" i="17"/>
  <c r="U208" i="17"/>
  <c r="U156" i="17"/>
  <c r="U162" i="17"/>
  <c r="U163" i="17"/>
  <c r="U224" i="17"/>
  <c r="U155" i="17"/>
  <c r="U121" i="17"/>
  <c r="U63" i="17"/>
  <c r="U263" i="17"/>
  <c r="U255" i="17"/>
  <c r="U74" i="17"/>
  <c r="U40" i="17"/>
  <c r="U201" i="17"/>
  <c r="U252" i="17"/>
  <c r="U150" i="17"/>
  <c r="U141" i="17"/>
  <c r="U15" i="17"/>
  <c r="T68" i="17"/>
  <c r="AB29" i="17"/>
  <c r="AB87" i="17"/>
  <c r="AB229" i="17"/>
  <c r="AB405" i="17"/>
  <c r="AB399" i="17"/>
  <c r="AB88" i="17"/>
  <c r="AB94" i="17"/>
  <c r="AB273" i="17"/>
  <c r="AB267" i="17"/>
  <c r="AB308" i="17"/>
  <c r="AB352" i="17"/>
  <c r="AB346" i="17"/>
  <c r="AB65" i="17"/>
  <c r="AB84" i="17"/>
  <c r="AB230" i="17"/>
  <c r="AB272" i="17"/>
  <c r="AB304" i="17"/>
  <c r="AB390" i="17"/>
  <c r="AB383" i="17"/>
  <c r="AB377" i="17"/>
  <c r="AB371" i="17"/>
  <c r="AB120" i="17"/>
  <c r="AB75" i="17"/>
  <c r="AB402" i="17"/>
  <c r="AB396" i="17"/>
  <c r="Y219" i="17"/>
  <c r="Y211" i="17"/>
  <c r="Y154" i="17"/>
  <c r="Y153" i="17"/>
  <c r="Y232" i="17"/>
  <c r="Y18" i="17"/>
  <c r="Y169" i="17"/>
  <c r="Y251" i="17"/>
  <c r="Y176" i="17"/>
  <c r="Y222" i="17"/>
  <c r="Y63" i="17"/>
  <c r="Y146" i="17"/>
  <c r="Y256" i="17"/>
  <c r="Y42" i="17"/>
  <c r="Y136" i="17"/>
  <c r="Y40" i="17"/>
  <c r="Y73" i="17"/>
  <c r="Y168" i="17"/>
  <c r="Y172" i="17"/>
  <c r="Y210" i="17"/>
  <c r="Y316" i="17"/>
  <c r="Y95" i="17"/>
  <c r="Y97" i="17"/>
  <c r="Y289" i="17"/>
  <c r="Y183" i="17"/>
  <c r="Y229" i="17"/>
  <c r="Y217" i="17"/>
  <c r="Y259" i="17"/>
  <c r="Y157" i="17"/>
  <c r="Y29" i="17"/>
  <c r="Y65" i="17"/>
  <c r="Y213" i="17"/>
  <c r="Y117" i="17"/>
  <c r="Y118" i="17"/>
  <c r="Y20" i="17"/>
  <c r="Y17" i="17"/>
  <c r="Y47" i="17"/>
  <c r="Y199" i="17"/>
  <c r="Y193" i="17"/>
  <c r="Y148" i="17"/>
  <c r="Y46" i="17"/>
  <c r="Y173" i="17"/>
  <c r="Y144" i="17"/>
  <c r="Y189" i="17"/>
  <c r="Y58" i="17"/>
  <c r="Y258" i="17"/>
  <c r="Y190" i="17"/>
  <c r="Y77" i="17"/>
  <c r="Y248" i="17"/>
  <c r="Y315" i="17"/>
  <c r="Y92" i="17"/>
  <c r="Y85" i="17"/>
  <c r="Y88" i="17"/>
  <c r="Y74" i="17"/>
  <c r="Y71" i="17"/>
  <c r="Y261" i="17"/>
  <c r="Y151" i="17"/>
  <c r="Y159" i="17"/>
  <c r="Y132" i="17"/>
  <c r="Y43" i="17"/>
  <c r="Y64" i="17"/>
  <c r="Y24" i="17"/>
  <c r="Y164" i="17"/>
  <c r="Y147" i="17"/>
  <c r="Y70" i="17"/>
  <c r="Y254" i="17"/>
  <c r="Y221" i="17"/>
  <c r="Y234" i="17"/>
  <c r="Y68" i="17"/>
  <c r="Y239" i="17"/>
  <c r="Y262" i="17"/>
  <c r="Y205" i="17"/>
  <c r="Y116" i="17"/>
  <c r="Y121" i="17"/>
  <c r="Y201" i="17"/>
  <c r="Y143" i="17"/>
  <c r="Y120" i="17"/>
  <c r="Y252" i="17"/>
  <c r="Y175" i="17"/>
  <c r="Y227" i="17"/>
  <c r="Y10" i="17"/>
  <c r="Y49" i="17"/>
  <c r="Y124" i="17"/>
  <c r="Y50" i="17"/>
  <c r="Y184" i="17"/>
  <c r="Y27" i="17"/>
  <c r="Y35" i="17"/>
  <c r="Y93" i="17"/>
  <c r="Y84" i="17"/>
  <c r="Y86" i="17"/>
  <c r="Y225" i="17"/>
  <c r="Y208" i="17"/>
  <c r="Y133" i="17"/>
  <c r="Y155" i="17"/>
  <c r="Y203" i="17"/>
  <c r="Y202" i="17"/>
  <c r="Y48" i="17"/>
  <c r="Y156" i="17"/>
  <c r="Y253" i="17"/>
  <c r="Y187" i="17"/>
  <c r="Y12" i="17"/>
  <c r="Y122" i="17"/>
  <c r="Y21" i="17"/>
  <c r="Y171" i="17"/>
  <c r="Y26" i="17"/>
  <c r="Y249" i="17"/>
  <c r="Y160" i="17"/>
  <c r="Y75" i="17"/>
  <c r="Y161" i="17"/>
  <c r="Y182" i="17"/>
  <c r="Y57" i="17"/>
  <c r="Y54" i="17"/>
  <c r="Y91" i="17"/>
  <c r="N91" i="17" s="1"/>
  <c r="Y235" i="17"/>
  <c r="Y236" i="17"/>
  <c r="Y83" i="17"/>
  <c r="Y186" i="17"/>
  <c r="Y23" i="17"/>
  <c r="Y212" i="17"/>
  <c r="Y60" i="17"/>
  <c r="Y61" i="17"/>
  <c r="Y209" i="17"/>
  <c r="Y231" i="17"/>
  <c r="Y195" i="17"/>
  <c r="Y158" i="17"/>
  <c r="Y215" i="17"/>
  <c r="Y139" i="17"/>
  <c r="Y191" i="17"/>
  <c r="Y149" i="17"/>
  <c r="Y260" i="17"/>
  <c r="Y37" i="17"/>
  <c r="Y38" i="17"/>
  <c r="Y78" i="17"/>
  <c r="Y69" i="17"/>
  <c r="Y123" i="17"/>
  <c r="Y30" i="17"/>
  <c r="Y216" i="17"/>
  <c r="Y90" i="17"/>
  <c r="Y237" i="17"/>
  <c r="Y98" i="17"/>
  <c r="Y87" i="17"/>
  <c r="Y80" i="17"/>
  <c r="Y81" i="17"/>
  <c r="Y196" i="17"/>
  <c r="N196" i="17" s="1"/>
  <c r="Y230" i="17"/>
  <c r="Y138" i="17"/>
  <c r="T368" i="17"/>
  <c r="T410" i="17"/>
  <c r="T232" i="17"/>
  <c r="T259" i="17"/>
  <c r="T125" i="17"/>
  <c r="T164" i="17"/>
  <c r="T53" i="17"/>
  <c r="T218" i="17"/>
  <c r="T36" i="17"/>
  <c r="T98" i="17"/>
  <c r="T16" i="17"/>
  <c r="T228" i="17"/>
  <c r="T188" i="17"/>
  <c r="T192" i="17"/>
  <c r="T57" i="17"/>
  <c r="T89" i="17"/>
  <c r="T84" i="17"/>
  <c r="J84" i="17" s="1"/>
  <c r="T35" i="17"/>
  <c r="T25" i="17"/>
  <c r="T249" i="17"/>
  <c r="T207" i="17"/>
  <c r="T171" i="17"/>
  <c r="T56" i="17"/>
  <c r="T184" i="17"/>
  <c r="T29" i="17"/>
  <c r="T197" i="17"/>
  <c r="T233" i="17"/>
  <c r="T94" i="17"/>
  <c r="T238" i="17"/>
  <c r="T23" i="17"/>
  <c r="T212" i="17"/>
  <c r="T37" i="17"/>
  <c r="T141" i="17"/>
  <c r="T15" i="17"/>
  <c r="T309" i="17"/>
  <c r="T86" i="17"/>
  <c r="T63" i="17"/>
  <c r="T148" i="17"/>
  <c r="T215" i="17"/>
  <c r="T190" i="17"/>
  <c r="T114" i="17"/>
  <c r="T32" i="17"/>
  <c r="T248" i="17"/>
  <c r="T79" i="17"/>
  <c r="T82" i="17"/>
  <c r="T315" i="17"/>
  <c r="T230" i="17"/>
  <c r="T287" i="17"/>
  <c r="T221" i="17"/>
  <c r="T126" i="17"/>
  <c r="T31" i="17"/>
  <c r="T30" i="17"/>
  <c r="T234" i="17"/>
  <c r="T379" i="17"/>
  <c r="T270" i="17"/>
  <c r="T78" i="17"/>
  <c r="T214" i="17"/>
  <c r="T27" i="17"/>
  <c r="T289" i="17"/>
  <c r="T80" i="17"/>
  <c r="T235" i="17"/>
  <c r="T240" i="17"/>
  <c r="Q389" i="17"/>
  <c r="V374" i="17"/>
  <c r="Y272" i="17"/>
  <c r="Y55" i="17"/>
  <c r="Y36" i="17"/>
  <c r="Y134" i="17"/>
  <c r="Y119" i="17"/>
  <c r="Y204" i="17"/>
  <c r="Y56" i="17"/>
  <c r="Y218" i="17"/>
  <c r="Y32" i="17"/>
  <c r="Y53" i="17"/>
  <c r="Y263" i="17"/>
  <c r="Y163" i="17"/>
  <c r="Y13" i="17"/>
  <c r="Y126" i="17"/>
  <c r="Y67" i="17"/>
  <c r="Y39" i="17"/>
  <c r="Y128" i="17"/>
  <c r="Y152" i="17"/>
  <c r="Y135" i="17"/>
  <c r="Y137" i="17"/>
  <c r="Y200" i="17"/>
  <c r="Y140" i="17"/>
  <c r="Y286" i="17"/>
  <c r="Y28" i="17"/>
  <c r="Y41" i="17"/>
  <c r="Y16" i="17"/>
  <c r="Y11" i="17"/>
  <c r="Y266" i="17"/>
  <c r="Y188" i="17"/>
  <c r="Y264" i="17"/>
  <c r="Y131" i="17"/>
  <c r="Y142" i="17"/>
  <c r="Y265" i="17"/>
  <c r="Y15" i="17"/>
  <c r="Y129" i="17"/>
  <c r="Y25" i="17"/>
  <c r="Y228" i="17"/>
  <c r="Y76" i="17"/>
  <c r="Y19" i="17"/>
  <c r="Y257" i="17"/>
  <c r="Y174" i="17"/>
  <c r="Y141" i="17"/>
  <c r="T52" i="17"/>
  <c r="T265" i="17"/>
  <c r="T173" i="17"/>
  <c r="T169" i="17"/>
  <c r="T137" i="17"/>
  <c r="T133" i="17"/>
  <c r="T225" i="17"/>
  <c r="T151" i="17"/>
  <c r="T124" i="17"/>
  <c r="T208" i="17"/>
  <c r="T209" i="17"/>
  <c r="T64" i="17"/>
  <c r="T67" i="17"/>
  <c r="T247" i="17"/>
  <c r="T92" i="17"/>
  <c r="T272" i="17"/>
  <c r="T278" i="17"/>
  <c r="T383" i="17"/>
  <c r="T194" i="17"/>
  <c r="T185" i="17"/>
  <c r="T138" i="17"/>
  <c r="T140" i="17"/>
  <c r="T51" i="17"/>
  <c r="T40" i="17"/>
  <c r="T199" i="17"/>
  <c r="T121" i="17"/>
  <c r="T128" i="17"/>
  <c r="T222" i="17"/>
  <c r="T227" i="17"/>
  <c r="T76" i="17"/>
  <c r="T60" i="17"/>
  <c r="T24" i="17"/>
  <c r="T85" i="17"/>
  <c r="T231" i="17"/>
  <c r="Q305" i="17"/>
  <c r="T268" i="17"/>
  <c r="T314" i="17"/>
  <c r="T374" i="17"/>
  <c r="T193" i="17"/>
  <c r="T161" i="17"/>
  <c r="T43" i="17"/>
  <c r="T44" i="17"/>
  <c r="T262" i="17"/>
  <c r="T155" i="17"/>
  <c r="T146" i="17"/>
  <c r="T226" i="17"/>
  <c r="T251" i="17"/>
  <c r="T74" i="17"/>
  <c r="T59" i="17"/>
  <c r="T22" i="17"/>
  <c r="T203" i="17"/>
  <c r="T90" i="17"/>
  <c r="T276" i="17"/>
  <c r="T313" i="17"/>
  <c r="T411" i="17"/>
  <c r="T359" i="17"/>
  <c r="T123" i="17"/>
  <c r="T189" i="17"/>
  <c r="T165" i="17"/>
  <c r="T142" i="17"/>
  <c r="T45" i="17"/>
  <c r="T220" i="17"/>
  <c r="T152" i="17"/>
  <c r="T260" i="17"/>
  <c r="T264" i="17"/>
  <c r="T66" i="17"/>
  <c r="T77" i="17"/>
  <c r="T14" i="17"/>
  <c r="T253" i="17"/>
  <c r="T34" i="17"/>
  <c r="T54" i="17"/>
  <c r="T91" i="17"/>
  <c r="T281" i="17"/>
  <c r="T306" i="17"/>
  <c r="T407" i="17"/>
  <c r="T182" i="17"/>
  <c r="T224" i="17"/>
  <c r="T134" i="17"/>
  <c r="T166" i="17"/>
  <c r="T131" i="17"/>
  <c r="T47" i="17"/>
  <c r="T202" i="17"/>
  <c r="T118" i="17"/>
  <c r="T154" i="17"/>
  <c r="T158" i="17"/>
  <c r="T275" i="17"/>
  <c r="T75" i="17"/>
  <c r="T10" i="17"/>
  <c r="T305" i="17"/>
  <c r="T402" i="17"/>
  <c r="T55" i="17"/>
  <c r="T211" i="17"/>
  <c r="T195" i="17"/>
  <c r="T172" i="17"/>
  <c r="T160" i="17"/>
  <c r="T136" i="17"/>
  <c r="T216" i="17"/>
  <c r="T257" i="17"/>
  <c r="T156" i="17"/>
  <c r="T120" i="17"/>
  <c r="T159" i="17"/>
  <c r="T205" i="17"/>
  <c r="T13" i="17"/>
  <c r="T65" i="17"/>
  <c r="T69" i="17"/>
  <c r="T273" i="17"/>
  <c r="T280" i="17"/>
  <c r="T393" i="17"/>
  <c r="Z256" i="17"/>
  <c r="Z204" i="17"/>
  <c r="Z261" i="17"/>
  <c r="Z34" i="17"/>
  <c r="Z318" i="17"/>
  <c r="Z118" i="17"/>
  <c r="Z182" i="17"/>
  <c r="Z30" i="17"/>
  <c r="Q320" i="17"/>
  <c r="Q399" i="17"/>
  <c r="Q306" i="17"/>
  <c r="Q281" i="17"/>
  <c r="Q228" i="17"/>
  <c r="Q173" i="17"/>
  <c r="Q153" i="17"/>
  <c r="Q195" i="17"/>
  <c r="Q73" i="17"/>
  <c r="Q45" i="17"/>
  <c r="Q55" i="17"/>
  <c r="Q35" i="17"/>
  <c r="Q33" i="17"/>
  <c r="Q28" i="17"/>
  <c r="Q27" i="17"/>
  <c r="Q189" i="17"/>
  <c r="Q261" i="17"/>
  <c r="Q216" i="17"/>
  <c r="Q144" i="17"/>
  <c r="Q204" i="17"/>
  <c r="Q255" i="17"/>
  <c r="Q211" i="17"/>
  <c r="Q134" i="17"/>
  <c r="Q221" i="17"/>
  <c r="Q63" i="17"/>
  <c r="Q219" i="17"/>
  <c r="Q213" i="17"/>
  <c r="Q208" i="17"/>
  <c r="Q40" i="17"/>
  <c r="Q262" i="17"/>
  <c r="Q214" i="17"/>
  <c r="Q199" i="17"/>
  <c r="Q331" i="17"/>
  <c r="Q400" i="17"/>
  <c r="Q307" i="17"/>
  <c r="Q282" i="17"/>
  <c r="Q224" i="17"/>
  <c r="Q12" i="17"/>
  <c r="Q148" i="17"/>
  <c r="Q193" i="17"/>
  <c r="Q39" i="17"/>
  <c r="Q36" i="17"/>
  <c r="Q182" i="17"/>
  <c r="Q202" i="17"/>
  <c r="Q218" i="17"/>
  <c r="Q256" i="17"/>
  <c r="Q162" i="17"/>
  <c r="Q26" i="17"/>
  <c r="Q21" i="17"/>
  <c r="Q119" i="17"/>
  <c r="Q181" i="17"/>
  <c r="Q252" i="17"/>
  <c r="Q249" i="17"/>
  <c r="Q38" i="17"/>
  <c r="Q67" i="17"/>
  <c r="Q163" i="17"/>
  <c r="Q159" i="17"/>
  <c r="Q77" i="17"/>
  <c r="Q206" i="17"/>
  <c r="Q75" i="17"/>
  <c r="Q333" i="17"/>
  <c r="Q408" i="17"/>
  <c r="Q313" i="17"/>
  <c r="Q267" i="17"/>
  <c r="Q263" i="17"/>
  <c r="Q117" i="17"/>
  <c r="Q143" i="17"/>
  <c r="Q124" i="17"/>
  <c r="Q259" i="17"/>
  <c r="Q53" i="17"/>
  <c r="Q32" i="17"/>
  <c r="Q184" i="17"/>
  <c r="Q158" i="17"/>
  <c r="Q166" i="17"/>
  <c r="Q118" i="17"/>
  <c r="Q25" i="17"/>
  <c r="Q49" i="17"/>
  <c r="Q260" i="17"/>
  <c r="Q126" i="17"/>
  <c r="Q16" i="17"/>
  <c r="Q125" i="17"/>
  <c r="Q69" i="17"/>
  <c r="Q257" i="17"/>
  <c r="Q194" i="17"/>
  <c r="Q149" i="17"/>
  <c r="Q227" i="17"/>
  <c r="Q37" i="17"/>
  <c r="Q352" i="17"/>
  <c r="Q409" i="17"/>
  <c r="Q314" i="17"/>
  <c r="Q268" i="17"/>
  <c r="Q225" i="17"/>
  <c r="Q363" i="17"/>
  <c r="Q291" i="17"/>
  <c r="Q288" i="17"/>
  <c r="Q269" i="17"/>
  <c r="Q19" i="17"/>
  <c r="Q41" i="17"/>
  <c r="Q122" i="17"/>
  <c r="Q61" i="17"/>
  <c r="Q74" i="17"/>
  <c r="Q60" i="17"/>
  <c r="Q30" i="17"/>
  <c r="Q210" i="17"/>
  <c r="Q186" i="17"/>
  <c r="Q217" i="17"/>
  <c r="Q201" i="17"/>
  <c r="Q131" i="17"/>
  <c r="Q15" i="17"/>
  <c r="Q43" i="17"/>
  <c r="Q133" i="17"/>
  <c r="Q237" i="17"/>
  <c r="Q78" i="17"/>
  <c r="Q209" i="17"/>
  <c r="Q174" i="17"/>
  <c r="Q156" i="17"/>
  <c r="Q375" i="17"/>
  <c r="Q287" i="17"/>
  <c r="Q270" i="17"/>
  <c r="Q157" i="17"/>
  <c r="Q47" i="17"/>
  <c r="Q258" i="17"/>
  <c r="Q136" i="17"/>
  <c r="Q44" i="17"/>
  <c r="Q138" i="17"/>
  <c r="Q54" i="17"/>
  <c r="Q29" i="17"/>
  <c r="Q247" i="17"/>
  <c r="Q248" i="17"/>
  <c r="Q71" i="17"/>
  <c r="Q147" i="17"/>
  <c r="Q251" i="17"/>
  <c r="Q150" i="17"/>
  <c r="Q141" i="17"/>
  <c r="Q146" i="17"/>
  <c r="Q172" i="17"/>
  <c r="Q265" i="17"/>
  <c r="Q65" i="17"/>
  <c r="Q171" i="17"/>
  <c r="Q160" i="17"/>
  <c r="Q51" i="17"/>
  <c r="Q130" i="17"/>
  <c r="Q200" i="17"/>
  <c r="Q169" i="17"/>
  <c r="Q17" i="17"/>
  <c r="Q382" i="17"/>
  <c r="Q304" i="17"/>
  <c r="Q9" i="17"/>
  <c r="Q187" i="17"/>
  <c r="Q170" i="17"/>
  <c r="Q185" i="17"/>
  <c r="Q59" i="17"/>
  <c r="Q165" i="17"/>
  <c r="Q57" i="17"/>
  <c r="Q123" i="17"/>
  <c r="Q222" i="17"/>
  <c r="Q155" i="17"/>
  <c r="Q207" i="17"/>
  <c r="Q152" i="17"/>
  <c r="Q175" i="17"/>
  <c r="Q275" i="17"/>
  <c r="Q192" i="17"/>
  <c r="Q140" i="17"/>
  <c r="Q161" i="17"/>
  <c r="Q151" i="17"/>
  <c r="Q24" i="17"/>
  <c r="Q50" i="17"/>
  <c r="Q188" i="17"/>
  <c r="Q137" i="17"/>
  <c r="Z341" i="17"/>
  <c r="T392" i="17"/>
  <c r="Z179" i="17"/>
  <c r="Z319" i="17"/>
  <c r="Z327" i="17"/>
  <c r="Z335" i="17"/>
  <c r="Z343" i="17"/>
  <c r="Z351" i="17"/>
  <c r="Z359" i="17"/>
  <c r="Z367" i="17"/>
  <c r="Z375" i="17"/>
  <c r="Z383" i="17"/>
  <c r="Z391" i="17"/>
  <c r="Z399" i="17"/>
  <c r="Z407" i="17"/>
  <c r="Z317" i="17"/>
  <c r="Z291" i="17"/>
  <c r="Z304" i="17"/>
  <c r="Z312" i="17"/>
  <c r="Z271" i="17"/>
  <c r="Z9" i="17"/>
  <c r="Z238" i="17"/>
  <c r="Z90" i="17"/>
  <c r="Z223" i="17"/>
  <c r="Z192" i="17"/>
  <c r="Z126" i="17"/>
  <c r="Z228" i="17"/>
  <c r="Z191" i="17"/>
  <c r="Z320" i="17"/>
  <c r="Z328" i="17"/>
  <c r="Z336" i="17"/>
  <c r="Z344" i="17"/>
  <c r="Z352" i="17"/>
  <c r="Z360" i="17"/>
  <c r="Z368" i="17"/>
  <c r="Z376" i="17"/>
  <c r="Z384" i="17"/>
  <c r="Z392" i="17"/>
  <c r="Z400" i="17"/>
  <c r="Z408" i="17"/>
  <c r="Z292" i="17"/>
  <c r="Z305" i="17"/>
  <c r="Z313" i="17"/>
  <c r="Z287" i="17"/>
  <c r="Z281" i="17"/>
  <c r="Z236" i="17"/>
  <c r="Z84" i="17"/>
  <c r="Z77" i="17"/>
  <c r="Z130" i="17"/>
  <c r="Z254" i="17"/>
  <c r="Z189" i="17"/>
  <c r="Z321" i="17"/>
  <c r="Z329" i="17"/>
  <c r="Z337" i="17"/>
  <c r="Z345" i="17"/>
  <c r="Z353" i="17"/>
  <c r="Z361" i="17"/>
  <c r="Z369" i="17"/>
  <c r="Z377" i="17"/>
  <c r="Z385" i="17"/>
  <c r="Z393" i="17"/>
  <c r="Z401" i="17"/>
  <c r="Z409" i="17"/>
  <c r="Z322" i="17"/>
  <c r="Z330" i="17"/>
  <c r="Z338" i="17"/>
  <c r="Z346" i="17"/>
  <c r="Z354" i="17"/>
  <c r="Z362" i="17"/>
  <c r="Z370" i="17"/>
  <c r="Z378" i="17"/>
  <c r="Z386" i="17"/>
  <c r="Z394" i="17"/>
  <c r="Z402" i="17"/>
  <c r="Z410" i="17"/>
  <c r="Z307" i="17"/>
  <c r="Z278" i="17"/>
  <c r="Z283" i="17"/>
  <c r="Z266" i="17"/>
  <c r="Z273" i="17"/>
  <c r="Z95" i="17"/>
  <c r="Z324" i="17"/>
  <c r="Z332" i="17"/>
  <c r="Z340" i="17"/>
  <c r="Z348" i="17"/>
  <c r="Z356" i="17"/>
  <c r="Z364" i="17"/>
  <c r="Z372" i="17"/>
  <c r="Z380" i="17"/>
  <c r="Z388" i="17"/>
  <c r="Z396" i="17"/>
  <c r="Z404" i="17"/>
  <c r="Z412" i="17"/>
  <c r="Z309" i="17"/>
  <c r="Z280" i="17"/>
  <c r="Z285" i="17"/>
  <c r="Z268" i="17"/>
  <c r="Z85" i="17"/>
  <c r="Z157" i="17"/>
  <c r="Z202" i="17"/>
  <c r="Z225" i="17"/>
  <c r="Z15" i="17"/>
  <c r="Z176" i="17"/>
  <c r="Z325" i="17"/>
  <c r="Z323" i="17"/>
  <c r="Z347" i="17"/>
  <c r="Z366" i="17"/>
  <c r="Z389" i="17"/>
  <c r="Z411" i="17"/>
  <c r="Z302" i="17"/>
  <c r="Z308" i="17"/>
  <c r="Z122" i="17"/>
  <c r="Z213" i="17"/>
  <c r="Z19" i="17"/>
  <c r="Z169" i="17"/>
  <c r="Z40" i="17"/>
  <c r="Z12" i="17"/>
  <c r="Z259" i="17"/>
  <c r="Z249" i="17"/>
  <c r="Z131" i="17"/>
  <c r="Z10" i="17"/>
  <c r="Z23" i="17"/>
  <c r="Z78" i="17"/>
  <c r="Z214" i="17"/>
  <c r="Z142" i="17"/>
  <c r="Z229" i="17"/>
  <c r="Z116" i="17"/>
  <c r="Z205" i="17"/>
  <c r="Z216" i="17"/>
  <c r="Z161" i="17"/>
  <c r="Z326" i="17"/>
  <c r="Z349" i="17"/>
  <c r="Z371" i="17"/>
  <c r="Z390" i="17"/>
  <c r="Z413" i="17"/>
  <c r="Z303" i="17"/>
  <c r="Z310" i="17"/>
  <c r="Z272" i="17"/>
  <c r="Z147" i="17"/>
  <c r="Z257" i="17"/>
  <c r="Z168" i="17"/>
  <c r="Z72" i="17"/>
  <c r="Z121" i="17"/>
  <c r="Z251" i="17"/>
  <c r="Z230" i="17"/>
  <c r="Z127" i="17"/>
  <c r="Z252" i="17"/>
  <c r="Z14" i="17"/>
  <c r="Z58" i="17"/>
  <c r="Z37" i="17"/>
  <c r="Z133" i="17"/>
  <c r="Z181" i="17"/>
  <c r="Z221" i="17"/>
  <c r="Z206" i="17"/>
  <c r="Z200" i="17"/>
  <c r="Z144" i="17"/>
  <c r="Z162" i="17"/>
  <c r="Z331" i="17"/>
  <c r="Z350" i="17"/>
  <c r="Z373" i="17"/>
  <c r="Z395" i="17"/>
  <c r="Z414" i="17"/>
  <c r="Z293" i="17"/>
  <c r="Z311" i="17"/>
  <c r="Z277" i="17"/>
  <c r="Z274" i="17"/>
  <c r="Z195" i="17"/>
  <c r="Z151" i="17"/>
  <c r="Z286" i="17"/>
  <c r="Z174" i="17"/>
  <c r="Z143" i="17"/>
  <c r="Z65" i="17"/>
  <c r="Z150" i="17"/>
  <c r="Z227" i="17"/>
  <c r="Z222" i="17"/>
  <c r="Z123" i="17"/>
  <c r="Z226" i="17"/>
  <c r="Z18" i="17"/>
  <c r="Z60" i="17"/>
  <c r="Z44" i="17"/>
  <c r="Z141" i="17"/>
  <c r="Z211" i="17"/>
  <c r="Z153" i="17"/>
  <c r="Z165" i="17"/>
  <c r="Z155" i="17"/>
  <c r="Z129" i="17"/>
  <c r="Z163" i="17"/>
  <c r="Z333" i="17"/>
  <c r="Z355" i="17"/>
  <c r="Z374" i="17"/>
  <c r="Z397" i="17"/>
  <c r="Z314" i="17"/>
  <c r="Z279" i="17"/>
  <c r="Z92" i="17"/>
  <c r="Z68" i="17"/>
  <c r="Z156" i="17"/>
  <c r="Z166" i="17"/>
  <c r="Z140" i="17"/>
  <c r="Z61" i="17"/>
  <c r="Z217" i="17"/>
  <c r="Z219" i="17"/>
  <c r="Z212" i="17"/>
  <c r="Z119" i="17"/>
  <c r="Z208" i="17"/>
  <c r="Z22" i="17"/>
  <c r="Z62" i="17"/>
  <c r="Z215" i="17"/>
  <c r="Z134" i="17"/>
  <c r="Z255" i="17"/>
  <c r="Z17" i="17"/>
  <c r="Z203" i="17"/>
  <c r="Z149" i="17"/>
  <c r="Z59" i="17"/>
  <c r="Z24" i="17"/>
  <c r="Z69" i="17"/>
  <c r="Z138" i="17"/>
  <c r="Z334" i="17"/>
  <c r="Z357" i="17"/>
  <c r="Z379" i="17"/>
  <c r="Z398" i="17"/>
  <c r="Z339" i="17"/>
  <c r="Z358" i="17"/>
  <c r="Z381" i="17"/>
  <c r="Z403" i="17"/>
  <c r="Z290" i="17"/>
  <c r="Z267" i="17"/>
  <c r="Z185" i="17"/>
  <c r="Z41" i="17"/>
  <c r="Z220" i="17"/>
  <c r="Z175" i="17"/>
  <c r="Z135" i="17"/>
  <c r="Z73" i="17"/>
  <c r="Z21" i="17"/>
  <c r="Z201" i="17"/>
  <c r="Z159" i="17"/>
  <c r="Z265" i="17"/>
  <c r="Z146" i="17"/>
  <c r="Z67" i="17"/>
  <c r="Z66" i="17"/>
  <c r="Z45" i="17"/>
  <c r="Z136" i="17"/>
  <c r="Z258" i="17"/>
  <c r="Z128" i="17"/>
  <c r="Z63" i="17"/>
  <c r="Z43" i="17"/>
  <c r="Z193" i="17"/>
  <c r="Z342" i="17"/>
  <c r="Z210" i="17"/>
  <c r="Z164" i="17"/>
  <c r="Z20" i="17"/>
  <c r="Z152" i="17"/>
  <c r="Z25" i="17"/>
  <c r="Z50" i="17"/>
  <c r="Z253" i="17"/>
  <c r="Z187" i="17"/>
  <c r="Z55" i="17"/>
  <c r="Z363" i="17"/>
  <c r="Z88" i="17"/>
  <c r="Z199" i="17"/>
  <c r="Z172" i="17"/>
  <c r="Z260" i="17"/>
  <c r="Z148" i="17"/>
  <c r="Z71" i="17"/>
  <c r="Z145" i="17"/>
  <c r="Z160" i="17"/>
  <c r="Z173" i="17"/>
  <c r="Z31" i="17"/>
  <c r="Z28" i="17"/>
  <c r="Z365" i="17"/>
  <c r="Z288" i="17"/>
  <c r="Z207" i="17"/>
  <c r="Z170" i="17"/>
  <c r="Z13" i="17"/>
  <c r="Z114" i="17"/>
  <c r="Z75" i="17"/>
  <c r="Z139" i="17"/>
  <c r="Z232" i="17"/>
  <c r="Z16" i="17"/>
  <c r="Z190" i="17"/>
  <c r="Z218" i="17"/>
  <c r="Z27" i="17"/>
  <c r="Z382" i="17"/>
  <c r="Z248" i="17"/>
  <c r="Z262" i="17"/>
  <c r="Z275" i="17"/>
  <c r="Z264" i="17"/>
  <c r="Z64" i="17"/>
  <c r="Z137" i="17"/>
  <c r="Z224" i="17"/>
  <c r="Z76" i="17"/>
  <c r="Z52" i="17"/>
  <c r="Z29" i="17"/>
  <c r="Z36" i="17"/>
  <c r="Z387" i="17"/>
  <c r="Z289" i="17"/>
  <c r="Z87" i="17"/>
  <c r="Z186" i="17"/>
  <c r="Z194" i="17"/>
  <c r="Z47" i="17"/>
  <c r="Z209" i="17"/>
  <c r="Z231" i="17"/>
  <c r="Z70" i="17"/>
  <c r="Z132" i="17"/>
  <c r="Z46" i="17"/>
  <c r="Z405" i="17"/>
  <c r="Z269" i="17"/>
  <c r="Z49" i="17"/>
  <c r="Z158" i="17"/>
  <c r="Z154" i="17"/>
  <c r="Z74" i="17"/>
  <c r="Z263" i="17"/>
  <c r="Z124" i="17"/>
  <c r="Z42" i="17"/>
  <c r="S77" i="17"/>
  <c r="S344" i="17"/>
  <c r="S195" i="17"/>
  <c r="S163" i="17"/>
  <c r="S86" i="17"/>
  <c r="Z171" i="17"/>
  <c r="Z39" i="17"/>
  <c r="Z48" i="17"/>
  <c r="Z26" i="17"/>
  <c r="Z306" i="17"/>
  <c r="S289" i="17"/>
  <c r="Z33" i="17"/>
  <c r="Z35" i="17"/>
  <c r="Z51" i="17"/>
  <c r="S162" i="17"/>
  <c r="Z32" i="17"/>
  <c r="Z56" i="17"/>
  <c r="Z38" i="17"/>
  <c r="Z284" i="17"/>
  <c r="S93" i="17"/>
  <c r="S263" i="17"/>
  <c r="Z54" i="17"/>
  <c r="Z184" i="17"/>
  <c r="S170" i="17"/>
  <c r="Z117" i="17"/>
  <c r="Z11" i="17"/>
  <c r="Z276" i="17"/>
  <c r="Z282" i="17"/>
  <c r="S196" i="17"/>
  <c r="Z57" i="17"/>
  <c r="Z120" i="17"/>
  <c r="Z125" i="17"/>
  <c r="Z270" i="17"/>
  <c r="Z406" i="17"/>
  <c r="V376" i="17"/>
  <c r="V395" i="17"/>
  <c r="V293" i="17"/>
  <c r="V305" i="17"/>
  <c r="V277" i="17"/>
  <c r="V266" i="17"/>
  <c r="V359" i="17"/>
  <c r="V377" i="17"/>
  <c r="V397" i="17"/>
  <c r="V307" i="17"/>
  <c r="V279" i="17"/>
  <c r="V268" i="17"/>
  <c r="V362" i="17"/>
  <c r="V383" i="17"/>
  <c r="V405" i="17"/>
  <c r="V272" i="17"/>
  <c r="V345" i="17"/>
  <c r="V369" i="17"/>
  <c r="V390" i="17"/>
  <c r="V411" i="17"/>
  <c r="V313" i="17"/>
  <c r="V283" i="17"/>
  <c r="V274" i="17"/>
  <c r="V322" i="17"/>
  <c r="V388" i="17"/>
  <c r="V308" i="17"/>
  <c r="V286" i="17"/>
  <c r="V18" i="17"/>
  <c r="V128" i="17"/>
  <c r="V74" i="17"/>
  <c r="V346" i="17"/>
  <c r="V391" i="17"/>
  <c r="V222" i="17"/>
  <c r="V39" i="17"/>
  <c r="V160" i="17"/>
  <c r="V151" i="17"/>
  <c r="V155" i="17"/>
  <c r="V61" i="17"/>
  <c r="V354" i="17"/>
  <c r="V269" i="17"/>
  <c r="V134" i="17"/>
  <c r="V152" i="17"/>
  <c r="V209" i="17"/>
  <c r="V192" i="17"/>
  <c r="V66" i="17"/>
  <c r="V54" i="17"/>
  <c r="V30" i="17"/>
  <c r="V184" i="17"/>
  <c r="V77" i="17"/>
  <c r="V144" i="17"/>
  <c r="V126" i="17"/>
  <c r="V48" i="17"/>
  <c r="V118" i="17"/>
  <c r="V221" i="17"/>
  <c r="V247" i="17"/>
  <c r="V120" i="17"/>
  <c r="V361" i="17"/>
  <c r="V398" i="17"/>
  <c r="V314" i="17"/>
  <c r="V273" i="17"/>
  <c r="V19" i="17"/>
  <c r="V370" i="17"/>
  <c r="V412" i="17"/>
  <c r="V280" i="17"/>
  <c r="V68" i="17"/>
  <c r="V212" i="17"/>
  <c r="V141" i="17"/>
  <c r="V170" i="17"/>
  <c r="V249" i="17"/>
  <c r="V35" i="17"/>
  <c r="V44" i="17"/>
  <c r="V161" i="17"/>
  <c r="V237" i="17"/>
  <c r="V65" i="17"/>
  <c r="V156" i="17"/>
  <c r="V140" i="17"/>
  <c r="V413" i="17"/>
  <c r="V406" i="17"/>
  <c r="T321" i="17"/>
  <c r="T381" i="17"/>
  <c r="T399" i="17"/>
  <c r="T292" i="17"/>
  <c r="T307" i="17"/>
  <c r="T290" i="17"/>
  <c r="T266" i="17"/>
  <c r="T274" i="17"/>
  <c r="T26" i="17"/>
  <c r="T127" i="17"/>
  <c r="T18" i="17"/>
  <c r="T71" i="17"/>
  <c r="T61" i="17"/>
  <c r="T70" i="17"/>
  <c r="T17" i="17"/>
  <c r="T223" i="17"/>
  <c r="T256" i="17"/>
  <c r="T204" i="17"/>
  <c r="T132" i="17"/>
  <c r="T116" i="17"/>
  <c r="T129" i="17"/>
  <c r="T237" i="17"/>
  <c r="T286" i="17"/>
  <c r="T48" i="17"/>
  <c r="T41" i="17"/>
  <c r="T144" i="17"/>
  <c r="T145" i="17"/>
  <c r="T143" i="17"/>
  <c r="T170" i="17"/>
  <c r="T176" i="17"/>
  <c r="T187" i="17"/>
  <c r="T186" i="17"/>
  <c r="T206" i="17"/>
  <c r="T344" i="17"/>
  <c r="T382" i="17"/>
  <c r="T400" i="17"/>
  <c r="T293" i="17"/>
  <c r="T303" i="17"/>
  <c r="T308" i="17"/>
  <c r="T288" i="17"/>
  <c r="T267" i="17"/>
  <c r="T9" i="17"/>
  <c r="T97" i="17"/>
  <c r="T87" i="17"/>
  <c r="T181" i="17"/>
  <c r="T119" i="17"/>
  <c r="T20" i="17"/>
  <c r="T73" i="17"/>
  <c r="T62" i="17"/>
  <c r="T72" i="17"/>
  <c r="T263" i="17"/>
  <c r="T219" i="17"/>
  <c r="T252" i="17"/>
  <c r="T200" i="17"/>
  <c r="T130" i="17"/>
  <c r="T157" i="17"/>
  <c r="T147" i="17"/>
  <c r="T254" i="17"/>
  <c r="T11" i="17"/>
  <c r="T49" i="17"/>
  <c r="T42" i="17"/>
  <c r="T135" i="17"/>
  <c r="T168" i="17"/>
  <c r="T175" i="17"/>
  <c r="T191" i="17"/>
  <c r="T153" i="17"/>
  <c r="T360" i="17"/>
  <c r="T384" i="17"/>
  <c r="T403" i="17"/>
  <c r="T310" i="17"/>
  <c r="T277" i="17"/>
  <c r="T282" i="17"/>
  <c r="T269" i="17"/>
  <c r="T236" i="17"/>
  <c r="T370" i="17"/>
  <c r="T390" i="17"/>
  <c r="T409" i="17"/>
  <c r="T304" i="17"/>
  <c r="T312" i="17"/>
  <c r="T279" i="17"/>
  <c r="T284" i="17"/>
  <c r="T271" i="17"/>
  <c r="T95" i="17"/>
  <c r="T316" i="17"/>
  <c r="T33" i="17"/>
  <c r="T19" i="17"/>
  <c r="T258" i="17"/>
  <c r="T12" i="17"/>
  <c r="T39" i="17"/>
  <c r="T58" i="17"/>
  <c r="T21" i="17"/>
  <c r="T255" i="17"/>
  <c r="T201" i="17"/>
  <c r="T217" i="17"/>
  <c r="T150" i="17"/>
  <c r="T122" i="17"/>
  <c r="T117" i="17"/>
  <c r="T210" i="17"/>
  <c r="T213" i="17"/>
  <c r="T46" i="17"/>
  <c r="T38" i="17"/>
  <c r="T50" i="17"/>
  <c r="T139" i="17"/>
  <c r="T162" i="17"/>
  <c r="T174" i="17"/>
  <c r="T163" i="17"/>
  <c r="T261" i="17"/>
  <c r="T283" i="17"/>
  <c r="T311" i="17"/>
  <c r="T389" i="17"/>
  <c r="R126" i="17"/>
  <c r="R209" i="17"/>
  <c r="R164" i="17"/>
  <c r="R210" i="17"/>
  <c r="R249" i="17"/>
  <c r="R19" i="17"/>
  <c r="R121" i="17"/>
  <c r="Q353" i="17"/>
  <c r="U359" i="17"/>
  <c r="R356" i="17"/>
  <c r="R202" i="17"/>
  <c r="R157" i="17"/>
  <c r="R237" i="17"/>
  <c r="R194" i="17"/>
  <c r="R201" i="17"/>
  <c r="R200" i="17"/>
  <c r="R127" i="17"/>
  <c r="R149" i="17"/>
  <c r="R10" i="17"/>
  <c r="R18" i="17"/>
  <c r="R58" i="17"/>
  <c r="R40" i="17"/>
  <c r="R144" i="17"/>
  <c r="R22" i="17"/>
  <c r="R43" i="17"/>
  <c r="R136" i="17"/>
  <c r="R176" i="17"/>
  <c r="R222" i="17"/>
  <c r="R118" i="17"/>
  <c r="R254" i="17"/>
  <c r="R259" i="17"/>
  <c r="R158" i="17"/>
  <c r="R154" i="17"/>
  <c r="R125" i="17"/>
  <c r="R128" i="17"/>
  <c r="R12" i="17"/>
  <c r="R20" i="17"/>
  <c r="R59" i="17"/>
  <c r="R38" i="17"/>
  <c r="R139" i="17"/>
  <c r="R169" i="17"/>
  <c r="R191" i="17"/>
  <c r="R21" i="17"/>
  <c r="R122" i="17"/>
  <c r="R262" i="17"/>
  <c r="R181" i="17"/>
  <c r="R255" i="17"/>
  <c r="R260" i="17"/>
  <c r="R152" i="17"/>
  <c r="R123" i="17"/>
  <c r="R120" i="17"/>
  <c r="R275" i="17"/>
  <c r="R14" i="17"/>
  <c r="R24" i="17"/>
  <c r="R64" i="17"/>
  <c r="R47" i="17"/>
  <c r="R142" i="17"/>
  <c r="R228" i="17"/>
  <c r="R380" i="17"/>
  <c r="R192" i="17"/>
  <c r="R130" i="17"/>
  <c r="R225" i="17"/>
  <c r="R11" i="17"/>
  <c r="R227" i="17"/>
  <c r="R226" i="17"/>
  <c r="R148" i="17"/>
  <c r="R119" i="17"/>
  <c r="R221" i="17"/>
  <c r="R224" i="17"/>
  <c r="R25" i="17"/>
  <c r="R67" i="17"/>
  <c r="R66" i="17"/>
  <c r="R41" i="17"/>
  <c r="R156" i="17"/>
  <c r="R257" i="17"/>
  <c r="R15" i="17"/>
  <c r="R217" i="17"/>
  <c r="R146" i="17"/>
  <c r="R117" i="17"/>
  <c r="R203" i="17"/>
  <c r="R17" i="17"/>
  <c r="R69" i="17"/>
  <c r="R68" i="17"/>
  <c r="R135" i="17"/>
  <c r="R363" i="17"/>
  <c r="R211" i="17"/>
  <c r="R188" i="17"/>
  <c r="R220" i="17"/>
  <c r="R13" i="17"/>
  <c r="R263" i="17"/>
  <c r="R205" i="17"/>
  <c r="R204" i="17"/>
  <c r="R129" i="17"/>
  <c r="R155" i="17"/>
  <c r="R124" i="17"/>
  <c r="R132" i="17"/>
  <c r="R26" i="17"/>
  <c r="R44" i="17"/>
  <c r="R134" i="17"/>
  <c r="AA335" i="17"/>
  <c r="AA302" i="17"/>
  <c r="AA280" i="17"/>
  <c r="AA20" i="17"/>
  <c r="AA286" i="17"/>
  <c r="AA154" i="17"/>
  <c r="AA190" i="17"/>
  <c r="AA191" i="17"/>
  <c r="AA217" i="17"/>
  <c r="AA67" i="17"/>
  <c r="AA176" i="17"/>
  <c r="AA66" i="17"/>
  <c r="AA61" i="17"/>
  <c r="AA338" i="17"/>
  <c r="AA349" i="17"/>
  <c r="AA9" i="17"/>
  <c r="AA13" i="17"/>
  <c r="AA120" i="17"/>
  <c r="AA181" i="17"/>
  <c r="AA159" i="17"/>
  <c r="AA118" i="17"/>
  <c r="AA186" i="17"/>
  <c r="AA171" i="17"/>
  <c r="AA205" i="17"/>
  <c r="AA122" i="17"/>
  <c r="AA213" i="17"/>
  <c r="AA59" i="17"/>
  <c r="AA221" i="17"/>
  <c r="AA24" i="17"/>
  <c r="AA144" i="17"/>
  <c r="AA199" i="17"/>
  <c r="AA114" i="17"/>
  <c r="AA12" i="17"/>
  <c r="AA249" i="17"/>
  <c r="AA47" i="17"/>
  <c r="AA137" i="17"/>
  <c r="AA339" i="17"/>
  <c r="AA317" i="17"/>
  <c r="AA305" i="17"/>
  <c r="AA195" i="17"/>
  <c r="AA143" i="17"/>
  <c r="AA43" i="17"/>
  <c r="AA73" i="17"/>
  <c r="AA194" i="17"/>
  <c r="AA185" i="17"/>
  <c r="AA157" i="17"/>
  <c r="AA74" i="17"/>
  <c r="AA150" i="17"/>
  <c r="AA259" i="17"/>
  <c r="AA126" i="17"/>
  <c r="AA135" i="17"/>
  <c r="AA326" i="17"/>
  <c r="AA343" i="17"/>
  <c r="AA409" i="17"/>
  <c r="AA277" i="17"/>
  <c r="AA289" i="17"/>
  <c r="AA309" i="17"/>
  <c r="AA315" i="17"/>
  <c r="AA44" i="17"/>
  <c r="AA173" i="17"/>
  <c r="AA211" i="17"/>
  <c r="AA119" i="17"/>
  <c r="AA193" i="17"/>
  <c r="AA132" i="17"/>
  <c r="AA148" i="17"/>
  <c r="AA210" i="17"/>
  <c r="AA65" i="17"/>
  <c r="AA255" i="17"/>
  <c r="AA152" i="17"/>
  <c r="AA64" i="17"/>
  <c r="AA204" i="17"/>
  <c r="AA77" i="17"/>
  <c r="AA265" i="17"/>
  <c r="AA133" i="17"/>
  <c r="AA202" i="17"/>
  <c r="AA330" i="17"/>
  <c r="AA387" i="17"/>
  <c r="AA393" i="17"/>
  <c r="AA399" i="17"/>
  <c r="AA216" i="17"/>
  <c r="AA49" i="17"/>
  <c r="AA68" i="17"/>
  <c r="AA62" i="17"/>
  <c r="AA39" i="17"/>
  <c r="AA164" i="17"/>
  <c r="AA256" i="17"/>
  <c r="AA262" i="17"/>
  <c r="AA153" i="17"/>
  <c r="AA124" i="17"/>
  <c r="AA222" i="17"/>
  <c r="AA207" i="17"/>
  <c r="AA139" i="17"/>
  <c r="AA151" i="17"/>
  <c r="AA69" i="17"/>
  <c r="AA48" i="17"/>
  <c r="AA227" i="17"/>
  <c r="AA359" i="17"/>
  <c r="AA365" i="17"/>
  <c r="AA371" i="17"/>
  <c r="AA282" i="17"/>
  <c r="AA92" i="17"/>
  <c r="AA11" i="17"/>
  <c r="AA147" i="17"/>
  <c r="AA25" i="17"/>
  <c r="AA134" i="17"/>
  <c r="AA228" i="17"/>
  <c r="AA17" i="17"/>
  <c r="AA145" i="17"/>
  <c r="AA117" i="17"/>
  <c r="AA121" i="17"/>
  <c r="AA208" i="17"/>
  <c r="AA162" i="17"/>
  <c r="AA127" i="17"/>
  <c r="AA201" i="17"/>
  <c r="AA158" i="17"/>
  <c r="AA260" i="17"/>
  <c r="AA116" i="17"/>
  <c r="AA131" i="17"/>
  <c r="AA331" i="17"/>
  <c r="U355" i="17"/>
  <c r="V320" i="17"/>
  <c r="Q407" i="17"/>
  <c r="Q381" i="17"/>
  <c r="Q355" i="17"/>
  <c r="Q329" i="17"/>
  <c r="T362" i="17"/>
  <c r="T342" i="17"/>
  <c r="U351" i="17"/>
  <c r="Q321" i="17"/>
  <c r="T340" i="17"/>
  <c r="T328" i="17"/>
  <c r="Q398" i="17"/>
  <c r="Q374" i="17"/>
  <c r="Q345" i="17"/>
  <c r="Q319" i="17"/>
  <c r="T358" i="17"/>
  <c r="T327" i="17"/>
  <c r="V342" i="17"/>
  <c r="Q310" i="17"/>
  <c r="Q391" i="17"/>
  <c r="Q373" i="17"/>
  <c r="Q344" i="17"/>
  <c r="T373" i="17"/>
  <c r="T355" i="17"/>
  <c r="T323" i="17"/>
  <c r="V325" i="17"/>
  <c r="Q309" i="17"/>
  <c r="Q390" i="17"/>
  <c r="Q365" i="17"/>
  <c r="Q343" i="17"/>
  <c r="T371" i="17"/>
  <c r="T349" i="17"/>
  <c r="S81" i="17"/>
  <c r="S92" i="17"/>
  <c r="S232" i="17"/>
  <c r="S82" i="17"/>
  <c r="S83" i="17"/>
  <c r="S175" i="17"/>
  <c r="S139" i="17"/>
  <c r="S256" i="17"/>
  <c r="S171" i="17"/>
  <c r="S216" i="17"/>
  <c r="S386" i="17"/>
  <c r="S404" i="17"/>
  <c r="S274" i="17"/>
  <c r="S78" i="17"/>
  <c r="S76" i="17"/>
  <c r="S24" i="17"/>
  <c r="S181" i="17"/>
  <c r="S25" i="17"/>
  <c r="S52" i="17"/>
  <c r="S27" i="17"/>
  <c r="S36" i="17"/>
  <c r="S248" i="17"/>
  <c r="S73" i="17"/>
  <c r="S122" i="17"/>
  <c r="S192" i="17"/>
  <c r="S71" i="17"/>
  <c r="S223" i="17"/>
  <c r="S45" i="17"/>
  <c r="S66" i="17"/>
  <c r="S67" i="17"/>
  <c r="S127" i="17"/>
  <c r="S94" i="17"/>
  <c r="S257" i="17"/>
  <c r="S210" i="17"/>
  <c r="S215" i="17"/>
  <c r="S143" i="17"/>
  <c r="S28" i="17"/>
  <c r="S218" i="17"/>
  <c r="S155" i="17"/>
  <c r="S61" i="17"/>
  <c r="S119" i="17"/>
  <c r="S134" i="17"/>
  <c r="S140" i="17"/>
  <c r="S252" i="17"/>
  <c r="S151" i="17"/>
  <c r="S13" i="17"/>
  <c r="S23" i="17"/>
  <c r="S117" i="17"/>
  <c r="S306" i="17"/>
  <c r="S313" i="17"/>
  <c r="S19" i="17"/>
  <c r="S221" i="17"/>
  <c r="S176" i="17"/>
  <c r="S190" i="17"/>
  <c r="S203" i="17"/>
  <c r="S57" i="17"/>
  <c r="S398" i="17"/>
  <c r="S54" i="17"/>
  <c r="S33" i="17"/>
  <c r="S26" i="17"/>
  <c r="S172" i="17"/>
  <c r="S12" i="17"/>
  <c r="S168" i="17"/>
  <c r="S329" i="17"/>
  <c r="S287" i="17"/>
  <c r="S69" i="17"/>
  <c r="S59" i="17"/>
  <c r="S16" i="17"/>
  <c r="S55" i="17"/>
  <c r="S247" i="17"/>
  <c r="S44" i="17"/>
  <c r="S41" i="17"/>
  <c r="S37" i="17"/>
  <c r="S147" i="17"/>
  <c r="S46" i="17"/>
  <c r="S206" i="17"/>
  <c r="S18" i="17"/>
  <c r="S144" i="17"/>
  <c r="S39" i="17"/>
  <c r="S189" i="17"/>
  <c r="S136" i="17"/>
  <c r="S125" i="17"/>
  <c r="S75" i="17"/>
  <c r="S227" i="17"/>
  <c r="S123" i="17"/>
  <c r="S258" i="17"/>
  <c r="S135" i="17"/>
  <c r="S226" i="17"/>
  <c r="S199" i="17"/>
  <c r="S42" i="17"/>
  <c r="S40" i="17"/>
  <c r="S126" i="17"/>
  <c r="S43" i="17"/>
  <c r="S202" i="17"/>
  <c r="S62" i="17"/>
  <c r="S265" i="17"/>
  <c r="S204" i="17"/>
  <c r="S146" i="17"/>
  <c r="S222" i="17"/>
  <c r="S129" i="17"/>
  <c r="S72" i="17"/>
  <c r="S214" i="17"/>
  <c r="S131" i="17"/>
  <c r="S391" i="17"/>
  <c r="S34" i="17"/>
  <c r="S56" i="17"/>
  <c r="S30" i="17"/>
  <c r="S68" i="17"/>
  <c r="S38" i="17"/>
  <c r="S70" i="17"/>
  <c r="S156" i="17"/>
  <c r="S121" i="17"/>
  <c r="S47" i="17"/>
  <c r="S264" i="17"/>
  <c r="S137" i="17"/>
  <c r="S208" i="17"/>
  <c r="S138" i="17"/>
  <c r="S187" i="17"/>
  <c r="S275" i="17"/>
  <c r="S154" i="17"/>
  <c r="S14" i="17"/>
  <c r="S150" i="17"/>
  <c r="S10" i="17"/>
  <c r="S188" i="17"/>
  <c r="S220" i="17"/>
  <c r="S410" i="17"/>
  <c r="S315" i="17"/>
  <c r="S35" i="17"/>
  <c r="S29" i="17"/>
  <c r="S262" i="17"/>
  <c r="S133" i="17"/>
  <c r="S186" i="17"/>
  <c r="S65" i="17"/>
  <c r="S185" i="17"/>
  <c r="S237" i="17"/>
  <c r="S142" i="17"/>
  <c r="S48" i="17"/>
  <c r="S21" i="17"/>
  <c r="S219" i="17"/>
  <c r="S193" i="17"/>
  <c r="S164" i="17"/>
  <c r="S201" i="17"/>
  <c r="S261" i="17"/>
  <c r="S124" i="17"/>
  <c r="S32" i="17"/>
  <c r="S173" i="17"/>
  <c r="S209" i="17"/>
  <c r="S254" i="17"/>
  <c r="S182" i="17"/>
  <c r="S255" i="17"/>
  <c r="S64" i="17"/>
  <c r="S200" i="17"/>
  <c r="S191" i="17"/>
  <c r="S148" i="17"/>
  <c r="S286" i="17"/>
  <c r="S225" i="17"/>
  <c r="S53" i="17"/>
  <c r="S161" i="17"/>
  <c r="S128" i="17"/>
  <c r="S50" i="17"/>
  <c r="S207" i="17"/>
  <c r="S259" i="17"/>
  <c r="S15" i="17"/>
  <c r="S166" i="17"/>
  <c r="S132" i="17"/>
  <c r="S260" i="17"/>
  <c r="S58" i="17"/>
  <c r="S253" i="17"/>
  <c r="S11" i="17"/>
  <c r="S114" i="17"/>
  <c r="S145" i="17"/>
  <c r="S120" i="17"/>
  <c r="S228" i="17"/>
  <c r="S153" i="17"/>
  <c r="S22" i="17"/>
  <c r="S249" i="17"/>
  <c r="S194" i="17"/>
  <c r="S60" i="17"/>
  <c r="S130" i="17"/>
  <c r="S49" i="17"/>
  <c r="S157" i="17"/>
  <c r="S89" i="17"/>
  <c r="S238" i="17"/>
  <c r="S88" i="17"/>
  <c r="S95" i="17"/>
  <c r="S229" i="17"/>
  <c r="S160" i="17"/>
  <c r="S159" i="17"/>
  <c r="S251" i="17"/>
  <c r="S118" i="17"/>
  <c r="S20" i="17"/>
  <c r="S224" i="17"/>
  <c r="S51" i="17"/>
  <c r="S152" i="17"/>
  <c r="S85" i="17"/>
  <c r="S235" i="17"/>
  <c r="S239" i="17"/>
  <c r="S316" i="17"/>
  <c r="S205" i="17"/>
  <c r="S116" i="17"/>
  <c r="S211" i="17"/>
  <c r="S174" i="17"/>
  <c r="S212" i="17"/>
  <c r="S165" i="17"/>
  <c r="S87" i="17"/>
  <c r="S79" i="17"/>
  <c r="S98" i="17"/>
  <c r="S80" i="17"/>
  <c r="S234" i="17"/>
  <c r="S141" i="17"/>
  <c r="S63" i="17"/>
  <c r="S169" i="17"/>
  <c r="S74" i="17"/>
  <c r="S90" i="17"/>
  <c r="S96" i="17"/>
  <c r="S240" i="17"/>
  <c r="S183" i="17"/>
  <c r="S197" i="17"/>
  <c r="S158" i="17"/>
  <c r="S184" i="17"/>
  <c r="S217" i="17"/>
  <c r="S213" i="17"/>
  <c r="S149" i="17"/>
  <c r="S91" i="17"/>
  <c r="S236" i="17"/>
  <c r="S233" i="17"/>
  <c r="S230" i="17"/>
  <c r="S231" i="17"/>
  <c r="S17" i="17"/>
  <c r="S31" i="17"/>
  <c r="Q271" i="17"/>
  <c r="Q283" i="17"/>
  <c r="Q277" i="17"/>
  <c r="R307" i="17"/>
  <c r="Q292" i="17"/>
  <c r="Q411" i="17"/>
  <c r="Q401" i="17"/>
  <c r="Q392" i="17"/>
  <c r="Q383" i="17"/>
  <c r="Q376" i="17"/>
  <c r="Q366" i="17"/>
  <c r="Q357" i="17"/>
  <c r="Q347" i="17"/>
  <c r="Q334" i="17"/>
  <c r="R324" i="17"/>
  <c r="T325" i="17"/>
  <c r="T336" i="17"/>
  <c r="T348" i="17"/>
  <c r="T357" i="17"/>
  <c r="T365" i="17"/>
  <c r="T320" i="17"/>
  <c r="T329" i="17"/>
  <c r="T343" i="17"/>
  <c r="T352" i="17"/>
  <c r="T361" i="17"/>
  <c r="T369" i="17"/>
  <c r="T377" i="17"/>
  <c r="T385" i="17"/>
  <c r="T391" i="17"/>
  <c r="T398" i="17"/>
  <c r="T405" i="17"/>
  <c r="T412" i="17"/>
  <c r="T324" i="17"/>
  <c r="T335" i="17"/>
  <c r="T347" i="17"/>
  <c r="T356" i="17"/>
  <c r="T364" i="17"/>
  <c r="T372" i="17"/>
  <c r="T380" i="17"/>
  <c r="T387" i="17"/>
  <c r="T394" i="17"/>
  <c r="T401" i="17"/>
  <c r="T408" i="17"/>
  <c r="T317" i="17"/>
  <c r="T302" i="17"/>
  <c r="AB320" i="17"/>
  <c r="AB327" i="17"/>
  <c r="AB347" i="17"/>
  <c r="AB350" i="17"/>
  <c r="AB353" i="17"/>
  <c r="AB372" i="17"/>
  <c r="AB375" i="17"/>
  <c r="AB381" i="17"/>
  <c r="AB400" i="17"/>
  <c r="AB403" i="17"/>
  <c r="AB292" i="17"/>
  <c r="AB290" i="17"/>
  <c r="AB285" i="17"/>
  <c r="AB268" i="17"/>
  <c r="AB274" i="17"/>
  <c r="AB332" i="17"/>
  <c r="AB336" i="17"/>
  <c r="AB340" i="17"/>
  <c r="AB344" i="17"/>
  <c r="AB366" i="17"/>
  <c r="AB369" i="17"/>
  <c r="AB388" i="17"/>
  <c r="AB391" i="17"/>
  <c r="AB394" i="17"/>
  <c r="AB397" i="17"/>
  <c r="AB410" i="17"/>
  <c r="AB303" i="17"/>
  <c r="AB306" i="17"/>
  <c r="AB310" i="17"/>
  <c r="AB314" i="17"/>
  <c r="AB287" i="17"/>
  <c r="AB278" i="17"/>
  <c r="AB266" i="17"/>
  <c r="AB271" i="17"/>
  <c r="AB321" i="17"/>
  <c r="AB324" i="17"/>
  <c r="AB328" i="17"/>
  <c r="AB341" i="17"/>
  <c r="AB354" i="17"/>
  <c r="AB357" i="17"/>
  <c r="AB360" i="17"/>
  <c r="AB363" i="17"/>
  <c r="AB376" i="17"/>
  <c r="AB379" i="17"/>
  <c r="AB382" i="17"/>
  <c r="AB385" i="17"/>
  <c r="AB404" i="17"/>
  <c r="AB407" i="17"/>
  <c r="AB413" i="17"/>
  <c r="AB283" i="17"/>
  <c r="AB318" i="17"/>
  <c r="AB333" i="17"/>
  <c r="AB345" i="17"/>
  <c r="AB348" i="17"/>
  <c r="AB351" i="17"/>
  <c r="AB370" i="17"/>
  <c r="AB373" i="17"/>
  <c r="AB398" i="17"/>
  <c r="AB401" i="17"/>
  <c r="AB293" i="17"/>
  <c r="AB307" i="17"/>
  <c r="AB311" i="17"/>
  <c r="AB281" i="17"/>
  <c r="AB269" i="17"/>
  <c r="AB325" i="17"/>
  <c r="AB329" i="17"/>
  <c r="AB337" i="17"/>
  <c r="AB342" i="17"/>
  <c r="AB358" i="17"/>
  <c r="AB364" i="17"/>
  <c r="AB367" i="17"/>
  <c r="AB386" i="17"/>
  <c r="AB389" i="17"/>
  <c r="AB392" i="17"/>
  <c r="AB395" i="17"/>
  <c r="AB408" i="17"/>
  <c r="AB411" i="17"/>
  <c r="AB414" i="17"/>
  <c r="AB291" i="17"/>
  <c r="AB288" i="17"/>
  <c r="AB279" i="17"/>
  <c r="AB276" i="17"/>
  <c r="AB323" i="17"/>
  <c r="AB331" i="17"/>
  <c r="AB335" i="17"/>
  <c r="AB339" i="17"/>
  <c r="AB343" i="17"/>
  <c r="AB356" i="17"/>
  <c r="AB359" i="17"/>
  <c r="AB362" i="17"/>
  <c r="AB365" i="17"/>
  <c r="AB378" i="17"/>
  <c r="AB384" i="17"/>
  <c r="AB387" i="17"/>
  <c r="AB393" i="17"/>
  <c r="AB406" i="17"/>
  <c r="AB409" i="17"/>
  <c r="AB412" i="17"/>
  <c r="AB317" i="17"/>
  <c r="AB305" i="17"/>
  <c r="AB309" i="17"/>
  <c r="AB313" i="17"/>
  <c r="AB280" i="17"/>
  <c r="AB282" i="17"/>
  <c r="AB9" i="17"/>
  <c r="Q303" i="17"/>
  <c r="Q317" i="17"/>
  <c r="Q406" i="17"/>
  <c r="Q397" i="17"/>
  <c r="Q388" i="17"/>
  <c r="Q380" i="17"/>
  <c r="Q371" i="17"/>
  <c r="Q361" i="17"/>
  <c r="Q351" i="17"/>
  <c r="Q342" i="17"/>
  <c r="Q328" i="17"/>
  <c r="Q318" i="17"/>
  <c r="AA332" i="17"/>
  <c r="AA336" i="17"/>
  <c r="AA340" i="17"/>
  <c r="AA344" i="17"/>
  <c r="AA369" i="17"/>
  <c r="AA391" i="17"/>
  <c r="AA397" i="17"/>
  <c r="AA303" i="17"/>
  <c r="AA306" i="17"/>
  <c r="AA310" i="17"/>
  <c r="AA314" i="17"/>
  <c r="AA287" i="17"/>
  <c r="AA278" i="17"/>
  <c r="AA266" i="17"/>
  <c r="AA271" i="17"/>
  <c r="AA324" i="17"/>
  <c r="AA328" i="17"/>
  <c r="AA357" i="17"/>
  <c r="AA363" i="17"/>
  <c r="AA379" i="17"/>
  <c r="AA385" i="17"/>
  <c r="AA407" i="17"/>
  <c r="AA413" i="17"/>
  <c r="AA283" i="17"/>
  <c r="AA318" i="17"/>
  <c r="AA345" i="17"/>
  <c r="AA351" i="17"/>
  <c r="AA373" i="17"/>
  <c r="AA401" i="17"/>
  <c r="AA293" i="17"/>
  <c r="AA307" i="17"/>
  <c r="AA311" i="17"/>
  <c r="AA281" i="17"/>
  <c r="AA269" i="17"/>
  <c r="AA272" i="17"/>
  <c r="AA329" i="17"/>
  <c r="AA337" i="17"/>
  <c r="AA342" i="17"/>
  <c r="AA367" i="17"/>
  <c r="AA389" i="17"/>
  <c r="AA395" i="17"/>
  <c r="AA411" i="17"/>
  <c r="AA291" i="17"/>
  <c r="AA288" i="17"/>
  <c r="AA279" i="17"/>
  <c r="AA276" i="17"/>
  <c r="AA322" i="17"/>
  <c r="AA334" i="17"/>
  <c r="AA355" i="17"/>
  <c r="AA361" i="17"/>
  <c r="AA377" i="17"/>
  <c r="AA383" i="17"/>
  <c r="AA405" i="17"/>
  <c r="AA304" i="17"/>
  <c r="AA308" i="17"/>
  <c r="AA312" i="17"/>
  <c r="AA284" i="17"/>
  <c r="AA267" i="17"/>
  <c r="AA273" i="17"/>
  <c r="AA320" i="17"/>
  <c r="AA327" i="17"/>
  <c r="AA347" i="17"/>
  <c r="AA353" i="17"/>
  <c r="AA375" i="17"/>
  <c r="AA381" i="17"/>
  <c r="AA403" i="17"/>
  <c r="AA292" i="17"/>
  <c r="AA290" i="17"/>
  <c r="AA285" i="17"/>
  <c r="AA268" i="17"/>
  <c r="AA274" i="17"/>
  <c r="R274" i="17"/>
  <c r="Q276" i="17"/>
  <c r="Q280" i="17"/>
  <c r="Q312" i="17"/>
  <c r="Q414" i="17"/>
  <c r="Q405" i="17"/>
  <c r="Q396" i="17"/>
  <c r="Q387" i="17"/>
  <c r="Q379" i="17"/>
  <c r="Q369" i="17"/>
  <c r="Q360" i="17"/>
  <c r="Q350" i="17"/>
  <c r="Q339" i="17"/>
  <c r="Q327" i="17"/>
  <c r="T291" i="17"/>
  <c r="T406" i="17"/>
  <c r="T397" i="17"/>
  <c r="T388" i="17"/>
  <c r="T378" i="17"/>
  <c r="T367" i="17"/>
  <c r="T353" i="17"/>
  <c r="T339" i="17"/>
  <c r="V403" i="17"/>
  <c r="V384" i="17"/>
  <c r="V367" i="17"/>
  <c r="V352" i="17"/>
  <c r="Q273" i="17"/>
  <c r="Q285" i="17"/>
  <c r="Q279" i="17"/>
  <c r="Q311" i="17"/>
  <c r="Q413" i="17"/>
  <c r="Q404" i="17"/>
  <c r="Q395" i="17"/>
  <c r="Q385" i="17"/>
  <c r="R377" i="17"/>
  <c r="Q368" i="17"/>
  <c r="Q359" i="17"/>
  <c r="R349" i="17"/>
  <c r="Q336" i="17"/>
  <c r="Q326" i="17"/>
  <c r="T414" i="17"/>
  <c r="T404" i="17"/>
  <c r="T396" i="17"/>
  <c r="T386" i="17"/>
  <c r="T376" i="17"/>
  <c r="T366" i="17"/>
  <c r="T351" i="17"/>
  <c r="T334" i="17"/>
  <c r="Q272" i="17"/>
  <c r="Q284" i="17"/>
  <c r="Q278" i="17"/>
  <c r="Q308" i="17"/>
  <c r="Q293" i="17"/>
  <c r="Q412" i="17"/>
  <c r="Q403" i="17"/>
  <c r="Q393" i="17"/>
  <c r="Q384" i="17"/>
  <c r="Q377" i="17"/>
  <c r="Q367" i="17"/>
  <c r="Q358" i="17"/>
  <c r="Q349" i="17"/>
  <c r="Q335" i="17"/>
  <c r="Q325" i="17"/>
  <c r="T413" i="17"/>
  <c r="T395" i="17"/>
  <c r="T375" i="17"/>
  <c r="T363" i="17"/>
  <c r="T350" i="17"/>
  <c r="T332" i="17"/>
  <c r="V333" i="17"/>
  <c r="V350" i="17"/>
  <c r="V356" i="17"/>
  <c r="V364" i="17"/>
  <c r="V371" i="17"/>
  <c r="V379" i="17"/>
  <c r="V385" i="17"/>
  <c r="V393" i="17"/>
  <c r="V400" i="17"/>
  <c r="V408" i="17"/>
  <c r="V317" i="17"/>
  <c r="V303" i="17"/>
  <c r="V309" i="17"/>
  <c r="V290" i="17"/>
  <c r="V285" i="17"/>
  <c r="V271" i="17"/>
  <c r="V336" i="17"/>
  <c r="V358" i="17"/>
  <c r="V366" i="17"/>
  <c r="V372" i="17"/>
  <c r="V380" i="17"/>
  <c r="V386" i="17"/>
  <c r="V394" i="17"/>
  <c r="V401" i="17"/>
  <c r="V409" i="17"/>
  <c r="V291" i="17"/>
  <c r="V310" i="17"/>
  <c r="V288" i="17"/>
  <c r="V276" i="17"/>
  <c r="V318" i="17"/>
  <c r="V337" i="17"/>
  <c r="V351" i="17"/>
  <c r="V373" i="17"/>
  <c r="V381" i="17"/>
  <c r="V387" i="17"/>
  <c r="V402" i="17"/>
  <c r="V410" i="17"/>
  <c r="V292" i="17"/>
  <c r="V304" i="17"/>
  <c r="V311" i="17"/>
  <c r="V287" i="17"/>
  <c r="V321" i="17"/>
  <c r="V344" i="17"/>
  <c r="V353" i="17"/>
  <c r="V360" i="17"/>
  <c r="V368" i="17"/>
  <c r="V375" i="17"/>
  <c r="V382" i="17"/>
  <c r="V389" i="17"/>
  <c r="V396" i="17"/>
  <c r="V404" i="17"/>
  <c r="V306" i="17"/>
  <c r="V312" i="17"/>
  <c r="V278" i="17"/>
  <c r="V282" i="17"/>
  <c r="V267" i="17"/>
  <c r="V9" i="17"/>
  <c r="V330" i="17"/>
  <c r="V348" i="17"/>
  <c r="V355" i="17"/>
  <c r="V363" i="17"/>
  <c r="V378" i="17"/>
  <c r="V392" i="17"/>
  <c r="V399" i="17"/>
  <c r="V407" i="17"/>
  <c r="V414" i="17"/>
  <c r="V302" i="17"/>
  <c r="V284" i="17"/>
  <c r="V270" i="17"/>
  <c r="U385" i="17"/>
  <c r="U371" i="17"/>
  <c r="U412" i="17"/>
  <c r="X299" i="17"/>
  <c r="X298" i="17"/>
  <c r="S324" i="17"/>
  <c r="S361" i="17"/>
  <c r="S314" i="17"/>
  <c r="S332" i="17"/>
  <c r="S355" i="17"/>
  <c r="S281" i="17"/>
  <c r="S276" i="17"/>
  <c r="S280" i="17"/>
  <c r="S371" i="17"/>
  <c r="S377" i="17"/>
  <c r="S384" i="17"/>
  <c r="S317" i="17"/>
  <c r="S305" i="17"/>
  <c r="S311" i="17"/>
  <c r="S374" i="17"/>
  <c r="S400" i="17"/>
  <c r="S412" i="17"/>
  <c r="S293" i="17"/>
  <c r="S285" i="17"/>
  <c r="S270" i="17"/>
  <c r="W327" i="17"/>
  <c r="W354" i="17"/>
  <c r="W364" i="17"/>
  <c r="W374" i="17"/>
  <c r="W383" i="17"/>
  <c r="W317" i="17"/>
  <c r="W312" i="17"/>
  <c r="M312" i="17" s="1"/>
  <c r="W280" i="17"/>
  <c r="W281" i="17"/>
  <c r="W276" i="17"/>
  <c r="W322" i="17"/>
  <c r="W334" i="17"/>
  <c r="W350" i="17"/>
  <c r="W359" i="17"/>
  <c r="W394" i="17"/>
  <c r="W404" i="17"/>
  <c r="W414" i="17"/>
  <c r="W292" i="17"/>
  <c r="W302" i="17"/>
  <c r="W287" i="17"/>
  <c r="W277" i="17"/>
  <c r="W285" i="17"/>
  <c r="W269" i="17"/>
  <c r="W273" i="17"/>
  <c r="W9" i="17"/>
  <c r="W370" i="17"/>
  <c r="W380" i="17"/>
  <c r="W390" i="17"/>
  <c r="W399" i="17"/>
  <c r="W306" i="17"/>
  <c r="W309" i="17"/>
  <c r="W313" i="17"/>
  <c r="W288" i="17"/>
  <c r="W282" i="17"/>
  <c r="W266" i="17"/>
  <c r="W318" i="17"/>
  <c r="W335" i="17"/>
  <c r="W346" i="17"/>
  <c r="W356" i="17"/>
  <c r="W366" i="17"/>
  <c r="W375" i="17"/>
  <c r="W410" i="17"/>
  <c r="W293" i="17"/>
  <c r="W303" i="17"/>
  <c r="W278" i="17"/>
  <c r="W270" i="17"/>
  <c r="W274" i="17"/>
  <c r="W330" i="17"/>
  <c r="W342" i="17"/>
  <c r="W351" i="17"/>
  <c r="W386" i="17"/>
  <c r="W396" i="17"/>
  <c r="W406" i="17"/>
  <c r="W307" i="17"/>
  <c r="W310" i="17"/>
  <c r="W267" i="17"/>
  <c r="W319" i="17"/>
  <c r="W362" i="17"/>
  <c r="W372" i="17"/>
  <c r="W382" i="17"/>
  <c r="W391" i="17"/>
  <c r="W304" i="17"/>
  <c r="W314" i="17"/>
  <c r="W290" i="17"/>
  <c r="W279" i="17"/>
  <c r="W283" i="17"/>
  <c r="W271" i="17"/>
  <c r="W338" i="17"/>
  <c r="W343" i="17"/>
  <c r="W378" i="17"/>
  <c r="W388" i="17"/>
  <c r="W398" i="17"/>
  <c r="W407" i="17"/>
  <c r="W291" i="17"/>
  <c r="W305" i="17"/>
  <c r="W308" i="17"/>
  <c r="W284" i="17"/>
  <c r="W268" i="17"/>
  <c r="W272" i="17"/>
  <c r="S283" i="17"/>
  <c r="S336" i="17"/>
  <c r="U322" i="17"/>
  <c r="U333" i="17"/>
  <c r="U356" i="17"/>
  <c r="U372" i="17"/>
  <c r="U375" i="17"/>
  <c r="U396" i="17"/>
  <c r="U399" i="17"/>
  <c r="U406" i="17"/>
  <c r="U409" i="17"/>
  <c r="U303" i="17"/>
  <c r="U306" i="17"/>
  <c r="U310" i="17"/>
  <c r="U313" i="17"/>
  <c r="U288" i="17"/>
  <c r="U278" i="17"/>
  <c r="U285" i="17"/>
  <c r="U267" i="17"/>
  <c r="U339" i="17"/>
  <c r="U348" i="17"/>
  <c r="U353" i="17"/>
  <c r="U361" i="17"/>
  <c r="U369" i="17"/>
  <c r="U380" i="17"/>
  <c r="U383" i="17"/>
  <c r="U386" i="17"/>
  <c r="U403" i="17"/>
  <c r="U413" i="17"/>
  <c r="U291" i="17"/>
  <c r="U282" i="17"/>
  <c r="U319" i="17"/>
  <c r="U324" i="17"/>
  <c r="U328" i="17"/>
  <c r="U340" i="17"/>
  <c r="U345" i="17"/>
  <c r="U357" i="17"/>
  <c r="U365" i="17"/>
  <c r="U373" i="17"/>
  <c r="U390" i="17"/>
  <c r="U393" i="17"/>
  <c r="U397" i="17"/>
  <c r="U400" i="17"/>
  <c r="U410" i="17"/>
  <c r="U307" i="17"/>
  <c r="U287" i="17"/>
  <c r="U268" i="17"/>
  <c r="U271" i="17"/>
  <c r="U274" i="17"/>
  <c r="U350" i="17"/>
  <c r="U358" i="17"/>
  <c r="U362" i="17"/>
  <c r="U366" i="17"/>
  <c r="U377" i="17"/>
  <c r="U381" i="17"/>
  <c r="U384" i="17"/>
  <c r="U387" i="17"/>
  <c r="U404" i="17"/>
  <c r="U407" i="17"/>
  <c r="U304" i="17"/>
  <c r="U311" i="17"/>
  <c r="U314" i="17"/>
  <c r="U279" i="17"/>
  <c r="U276" i="17"/>
  <c r="U330" i="17"/>
  <c r="U336" i="17"/>
  <c r="U342" i="17"/>
  <c r="U354" i="17"/>
  <c r="U370" i="17"/>
  <c r="U394" i="17"/>
  <c r="U411" i="17"/>
  <c r="U414" i="17"/>
  <c r="U292" i="17"/>
  <c r="U308" i="17"/>
  <c r="U283" i="17"/>
  <c r="U269" i="17"/>
  <c r="U272" i="17"/>
  <c r="U9" i="17"/>
  <c r="U321" i="17"/>
  <c r="U325" i="17"/>
  <c r="U346" i="17"/>
  <c r="U363" i="17"/>
  <c r="U374" i="17"/>
  <c r="U378" i="17"/>
  <c r="U388" i="17"/>
  <c r="U391" i="17"/>
  <c r="U398" i="17"/>
  <c r="U401" i="17"/>
  <c r="U405" i="17"/>
  <c r="U408" i="17"/>
  <c r="U302" i="17"/>
  <c r="U305" i="17"/>
  <c r="U277" i="17"/>
  <c r="U280" i="17"/>
  <c r="U327" i="17"/>
  <c r="U331" i="17"/>
  <c r="U343" i="17"/>
  <c r="U347" i="17"/>
  <c r="U364" i="17"/>
  <c r="U379" i="17"/>
  <c r="U389" i="17"/>
  <c r="U392" i="17"/>
  <c r="U402" i="17"/>
  <c r="U317" i="17"/>
  <c r="U293" i="17"/>
  <c r="U270" i="17"/>
  <c r="U273" i="17"/>
  <c r="Y320" i="17"/>
  <c r="Y336" i="17"/>
  <c r="Y391" i="17"/>
  <c r="Y269" i="17"/>
  <c r="Y279" i="17"/>
  <c r="Y282" i="17"/>
  <c r="Y9" i="17"/>
  <c r="Y308" i="17"/>
  <c r="Z299" i="17"/>
  <c r="T319" i="17"/>
  <c r="Z297" i="17"/>
  <c r="T341" i="17"/>
  <c r="T333" i="17"/>
  <c r="T326" i="17"/>
  <c r="T318" i="17"/>
  <c r="V340" i="17"/>
  <c r="V334" i="17"/>
  <c r="V328" i="17"/>
  <c r="V324" i="17"/>
  <c r="V319" i="17"/>
  <c r="X180" i="17"/>
  <c r="X178" i="17"/>
  <c r="T354" i="17"/>
  <c r="T345" i="17"/>
  <c r="T337" i="17"/>
  <c r="T331" i="17"/>
  <c r="V347" i="17"/>
  <c r="V343" i="17"/>
  <c r="V327" i="17"/>
  <c r="X300" i="17"/>
  <c r="R331" i="17"/>
  <c r="R304" i="17"/>
  <c r="R177" i="17"/>
  <c r="R178" i="17"/>
  <c r="R180" i="17"/>
  <c r="R298" i="17"/>
  <c r="R300" i="17"/>
  <c r="R179" i="17"/>
  <c r="R299" i="17"/>
  <c r="R297" i="17"/>
  <c r="R319" i="17"/>
  <c r="R327" i="17"/>
  <c r="R335" i="17"/>
  <c r="R343" i="17"/>
  <c r="R351" i="17"/>
  <c r="R359" i="17"/>
  <c r="R367" i="17"/>
  <c r="R375" i="17"/>
  <c r="R383" i="17"/>
  <c r="R391" i="17"/>
  <c r="R399" i="17"/>
  <c r="R407" i="17"/>
  <c r="R317" i="17"/>
  <c r="R308" i="17"/>
  <c r="R312" i="17"/>
  <c r="R279" i="17"/>
  <c r="R284" i="17"/>
  <c r="R271" i="17"/>
  <c r="R321" i="17"/>
  <c r="R329" i="17"/>
  <c r="R337" i="17"/>
  <c r="R345" i="17"/>
  <c r="R353" i="17"/>
  <c r="R361" i="17"/>
  <c r="R369" i="17"/>
  <c r="R325" i="17"/>
  <c r="R332" i="17"/>
  <c r="R339" i="17"/>
  <c r="R357" i="17"/>
  <c r="R364" i="17"/>
  <c r="R371" i="17"/>
  <c r="R378" i="17"/>
  <c r="R381" i="17"/>
  <c r="R384" i="17"/>
  <c r="R387" i="17"/>
  <c r="R390" i="17"/>
  <c r="R393" i="17"/>
  <c r="R396" i="17"/>
  <c r="R291" i="17"/>
  <c r="R145" i="17"/>
  <c r="R163" i="17"/>
  <c r="R189" i="17"/>
  <c r="R318" i="17"/>
  <c r="R322" i="17"/>
  <c r="R336" i="17"/>
  <c r="R350" i="17"/>
  <c r="R354" i="17"/>
  <c r="R368" i="17"/>
  <c r="R305" i="17"/>
  <c r="R266" i="17"/>
  <c r="R269" i="17"/>
  <c r="R272" i="17"/>
  <c r="R9" i="17"/>
  <c r="R333" i="17"/>
  <c r="R340" i="17"/>
  <c r="R347" i="17"/>
  <c r="R365" i="17"/>
  <c r="R372" i="17"/>
  <c r="R394" i="17"/>
  <c r="R397" i="17"/>
  <c r="R400" i="17"/>
  <c r="R403" i="17"/>
  <c r="R406" i="17"/>
  <c r="R409" i="17"/>
  <c r="R412" i="17"/>
  <c r="R292" i="17"/>
  <c r="R313" i="17"/>
  <c r="R288" i="17"/>
  <c r="R278" i="17"/>
  <c r="R281" i="17"/>
  <c r="R212" i="17"/>
  <c r="R49" i="17"/>
  <c r="R214" i="17"/>
  <c r="R143" i="17"/>
  <c r="R173" i="17"/>
  <c r="R166" i="17"/>
  <c r="R186" i="17"/>
  <c r="R326" i="17"/>
  <c r="R330" i="17"/>
  <c r="R344" i="17"/>
  <c r="R358" i="17"/>
  <c r="R362" i="17"/>
  <c r="R376" i="17"/>
  <c r="R379" i="17"/>
  <c r="R382" i="17"/>
  <c r="R385" i="17"/>
  <c r="R388" i="17"/>
  <c r="R309" i="17"/>
  <c r="R306" i="17"/>
  <c r="R240" i="17"/>
  <c r="R76" i="17"/>
  <c r="R174" i="17"/>
  <c r="R193" i="17"/>
  <c r="R147" i="17"/>
  <c r="R199" i="17"/>
  <c r="R265" i="17"/>
  <c r="R223" i="17"/>
  <c r="R256" i="17"/>
  <c r="R159" i="17"/>
  <c r="R323" i="17"/>
  <c r="R341" i="17"/>
  <c r="R348" i="17"/>
  <c r="R355" i="17"/>
  <c r="R373" i="17"/>
  <c r="R410" i="17"/>
  <c r="R413" i="17"/>
  <c r="R310" i="17"/>
  <c r="R302" i="17"/>
  <c r="R282" i="17"/>
  <c r="R285" i="17"/>
  <c r="R267" i="17"/>
  <c r="R270" i="17"/>
  <c r="R273" i="17"/>
  <c r="R235" i="17"/>
  <c r="I235" i="17" s="1"/>
  <c r="R215" i="17"/>
  <c r="R133" i="17"/>
  <c r="R140" i="17"/>
  <c r="R137" i="17"/>
  <c r="R187" i="17"/>
  <c r="R195" i="17"/>
  <c r="R151" i="17"/>
  <c r="R207" i="17"/>
  <c r="R286" i="17"/>
  <c r="R219" i="17"/>
  <c r="R252" i="17"/>
  <c r="R320" i="17"/>
  <c r="R334" i="17"/>
  <c r="R338" i="17"/>
  <c r="R352" i="17"/>
  <c r="R366" i="17"/>
  <c r="R370" i="17"/>
  <c r="R386" i="17"/>
  <c r="R389" i="17"/>
  <c r="R392" i="17"/>
  <c r="R395" i="17"/>
  <c r="R398" i="17"/>
  <c r="R401" i="17"/>
  <c r="R404" i="17"/>
  <c r="R293" i="17"/>
  <c r="R311" i="17"/>
  <c r="R314" i="17"/>
  <c r="R287" i="17"/>
  <c r="R328" i="17"/>
  <c r="R342" i="17"/>
  <c r="R346" i="17"/>
  <c r="R360" i="17"/>
  <c r="R374" i="17"/>
  <c r="R402" i="17"/>
  <c r="R405" i="17"/>
  <c r="R408" i="17"/>
  <c r="R411" i="17"/>
  <c r="R414" i="17"/>
  <c r="R303" i="17"/>
  <c r="R290" i="17"/>
  <c r="R277" i="17"/>
  <c r="R280" i="17"/>
  <c r="R283" i="17"/>
  <c r="R276" i="17"/>
  <c r="R268" i="17"/>
  <c r="R162" i="17"/>
  <c r="R185" i="17"/>
  <c r="Q177" i="17"/>
  <c r="Q179" i="17"/>
  <c r="Q297" i="17"/>
  <c r="Q299" i="17"/>
  <c r="Q178" i="17"/>
  <c r="Q180" i="17"/>
  <c r="Q298" i="17"/>
  <c r="Q300" i="17"/>
  <c r="Q322" i="17"/>
  <c r="Q330" i="17"/>
  <c r="Q338" i="17"/>
  <c r="Q346" i="17"/>
  <c r="Q354" i="17"/>
  <c r="Q362" i="17"/>
  <c r="Q370" i="17"/>
  <c r="Q378" i="17"/>
  <c r="Q386" i="17"/>
  <c r="Q394" i="17"/>
  <c r="Q402" i="17"/>
  <c r="Q410" i="17"/>
  <c r="Q302" i="17"/>
  <c r="Q290" i="17"/>
  <c r="Q266" i="17"/>
  <c r="Q274" i="17"/>
  <c r="Q324" i="17"/>
  <c r="Q332" i="17"/>
  <c r="Q340" i="17"/>
  <c r="Q348" i="17"/>
  <c r="Q356" i="17"/>
  <c r="Q364" i="17"/>
  <c r="Q372" i="17"/>
  <c r="S273" i="17"/>
  <c r="S266" i="17"/>
  <c r="S309" i="17"/>
  <c r="S291" i="17"/>
  <c r="S407" i="17"/>
  <c r="S395" i="17"/>
  <c r="S351" i="17"/>
  <c r="S340" i="17"/>
  <c r="S328" i="17"/>
  <c r="S321" i="17"/>
  <c r="S272" i="17"/>
  <c r="S268" i="17"/>
  <c r="S278" i="17"/>
  <c r="S394" i="17"/>
  <c r="Q341" i="17"/>
  <c r="Q337" i="17"/>
  <c r="Q323" i="17"/>
  <c r="S290" i="17"/>
  <c r="S302" i="17"/>
  <c r="S401" i="17"/>
  <c r="S380" i="17"/>
  <c r="S364" i="17"/>
  <c r="S343" i="17"/>
  <c r="S177" i="17"/>
  <c r="S179" i="17"/>
  <c r="S297" i="17"/>
  <c r="S299" i="17"/>
  <c r="S178" i="17"/>
  <c r="S180" i="17"/>
  <c r="S298" i="17"/>
  <c r="S300" i="17"/>
  <c r="S322" i="17"/>
  <c r="S330" i="17"/>
  <c r="S338" i="17"/>
  <c r="S346" i="17"/>
  <c r="S354" i="17"/>
  <c r="S362" i="17"/>
  <c r="S370" i="17"/>
  <c r="S378" i="17"/>
  <c r="S325" i="17"/>
  <c r="S333" i="17"/>
  <c r="S341" i="17"/>
  <c r="S349" i="17"/>
  <c r="S357" i="17"/>
  <c r="S365" i="17"/>
  <c r="S373" i="17"/>
  <c r="S381" i="17"/>
  <c r="S389" i="17"/>
  <c r="S397" i="17"/>
  <c r="S405" i="17"/>
  <c r="S413" i="17"/>
  <c r="S318" i="17"/>
  <c r="S326" i="17"/>
  <c r="S334" i="17"/>
  <c r="S342" i="17"/>
  <c r="S350" i="17"/>
  <c r="S358" i="17"/>
  <c r="S345" i="17"/>
  <c r="S366" i="17"/>
  <c r="S369" i="17"/>
  <c r="S372" i="17"/>
  <c r="S396" i="17"/>
  <c r="S399" i="17"/>
  <c r="S402" i="17"/>
  <c r="S408" i="17"/>
  <c r="S303" i="17"/>
  <c r="S307" i="17"/>
  <c r="S319" i="17"/>
  <c r="S323" i="17"/>
  <c r="S353" i="17"/>
  <c r="S356" i="17"/>
  <c r="S360" i="17"/>
  <c r="S363" i="17"/>
  <c r="S376" i="17"/>
  <c r="S379" i="17"/>
  <c r="S382" i="17"/>
  <c r="S385" i="17"/>
  <c r="S411" i="17"/>
  <c r="S414" i="17"/>
  <c r="S292" i="17"/>
  <c r="S310" i="17"/>
  <c r="S277" i="17"/>
  <c r="S282" i="17"/>
  <c r="S269" i="17"/>
  <c r="S327" i="17"/>
  <c r="S331" i="17"/>
  <c r="S388" i="17"/>
  <c r="S320" i="17"/>
  <c r="S335" i="17"/>
  <c r="S339" i="17"/>
  <c r="S367" i="17"/>
  <c r="S403" i="17"/>
  <c r="S406" i="17"/>
  <c r="S409" i="17"/>
  <c r="S308" i="17"/>
  <c r="S288" i="17"/>
  <c r="S267" i="17"/>
  <c r="S9" i="17"/>
  <c r="S337" i="17"/>
  <c r="S348" i="17"/>
  <c r="S352" i="17"/>
  <c r="S359" i="17"/>
  <c r="S375" i="17"/>
  <c r="S387" i="17"/>
  <c r="S390" i="17"/>
  <c r="S393" i="17"/>
  <c r="S304" i="17"/>
  <c r="S312" i="17"/>
  <c r="S279" i="17"/>
  <c r="S284" i="17"/>
  <c r="S271" i="17"/>
  <c r="S392" i="17"/>
  <c r="S383" i="17"/>
  <c r="S368" i="17"/>
  <c r="S347" i="17"/>
  <c r="Y177" i="17"/>
  <c r="Y179" i="17"/>
  <c r="Y297" i="17"/>
  <c r="Y299" i="17"/>
  <c r="Y178" i="17"/>
  <c r="Y180" i="17"/>
  <c r="Y298" i="17"/>
  <c r="Y300" i="17"/>
  <c r="Y318" i="17"/>
  <c r="Y326" i="17"/>
  <c r="Y334" i="17"/>
  <c r="Y342" i="17"/>
  <c r="Y350" i="17"/>
  <c r="Y358" i="17"/>
  <c r="Y366" i="17"/>
  <c r="Y374" i="17"/>
  <c r="Y382" i="17"/>
  <c r="Y390" i="17"/>
  <c r="Y398" i="17"/>
  <c r="Y406" i="17"/>
  <c r="Y414" i="17"/>
  <c r="Y321" i="17"/>
  <c r="Y329" i="17"/>
  <c r="Y337" i="17"/>
  <c r="Y345" i="17"/>
  <c r="Y353" i="17"/>
  <c r="Y361" i="17"/>
  <c r="Y369" i="17"/>
  <c r="Y377" i="17"/>
  <c r="Y385" i="17"/>
  <c r="Y393" i="17"/>
  <c r="Y401" i="17"/>
  <c r="Y409" i="17"/>
  <c r="Y324" i="17"/>
  <c r="Y332" i="17"/>
  <c r="Y340" i="17"/>
  <c r="Y348" i="17"/>
  <c r="Y356" i="17"/>
  <c r="Y364" i="17"/>
  <c r="Y372" i="17"/>
  <c r="Y380" i="17"/>
  <c r="Y388" i="17"/>
  <c r="Y396" i="17"/>
  <c r="Y404" i="17"/>
  <c r="Y412" i="17"/>
  <c r="Y317" i="17"/>
  <c r="Y319" i="17"/>
  <c r="Y327" i="17"/>
  <c r="Y335" i="17"/>
  <c r="Y343" i="17"/>
  <c r="Y322" i="17"/>
  <c r="Y330" i="17"/>
  <c r="Y338" i="17"/>
  <c r="Y346" i="17"/>
  <c r="Y354" i="17"/>
  <c r="Y362" i="17"/>
  <c r="Y370" i="17"/>
  <c r="Y378" i="17"/>
  <c r="Y386" i="17"/>
  <c r="Y394" i="17"/>
  <c r="Y402" i="17"/>
  <c r="Y410" i="17"/>
  <c r="Y325" i="17"/>
  <c r="Y333" i="17"/>
  <c r="Y341" i="17"/>
  <c r="Y349" i="17"/>
  <c r="Y357" i="17"/>
  <c r="Y365" i="17"/>
  <c r="Y373" i="17"/>
  <c r="Y381" i="17"/>
  <c r="Y389" i="17"/>
  <c r="Y397" i="17"/>
  <c r="Y405" i="17"/>
  <c r="Y413" i="17"/>
  <c r="Y351" i="17"/>
  <c r="Y355" i="17"/>
  <c r="Y360" i="17"/>
  <c r="Y383" i="17"/>
  <c r="Y387" i="17"/>
  <c r="Y392" i="17"/>
  <c r="Y302" i="17"/>
  <c r="Y311" i="17"/>
  <c r="Y280" i="17"/>
  <c r="Y285" i="17"/>
  <c r="Y331" i="17"/>
  <c r="Y347" i="17"/>
  <c r="Y352" i="17"/>
  <c r="Y375" i="17"/>
  <c r="Y379" i="17"/>
  <c r="Y384" i="17"/>
  <c r="Y407" i="17"/>
  <c r="Y411" i="17"/>
  <c r="Y309" i="17"/>
  <c r="Y278" i="17"/>
  <c r="Y283" i="17"/>
  <c r="Y271" i="17"/>
  <c r="Y303" i="17"/>
  <c r="Y304" i="17"/>
  <c r="Y312" i="17"/>
  <c r="Y367" i="17"/>
  <c r="Y371" i="17"/>
  <c r="Y376" i="17"/>
  <c r="Y399" i="17"/>
  <c r="Y403" i="17"/>
  <c r="Y408" i="17"/>
  <c r="Y293" i="17"/>
  <c r="Y307" i="17"/>
  <c r="V177" i="17"/>
  <c r="V179" i="17"/>
  <c r="V297" i="17"/>
  <c r="V299" i="17"/>
  <c r="V178" i="17"/>
  <c r="V298" i="17"/>
  <c r="V180" i="17"/>
  <c r="V300" i="17"/>
  <c r="V323" i="17"/>
  <c r="V331" i="17"/>
  <c r="V339" i="17"/>
  <c r="Y395" i="17"/>
  <c r="Y359" i="17"/>
  <c r="Y323" i="17"/>
  <c r="Y274" i="17"/>
  <c r="Y268" i="17"/>
  <c r="Y276" i="17"/>
  <c r="Y284" i="17"/>
  <c r="Y281" i="17"/>
  <c r="Y287" i="17"/>
  <c r="Y290" i="17"/>
  <c r="U178" i="17"/>
  <c r="U180" i="17"/>
  <c r="U298" i="17"/>
  <c r="U300" i="17"/>
  <c r="U177" i="17"/>
  <c r="U179" i="17"/>
  <c r="U297" i="17"/>
  <c r="U299" i="17"/>
  <c r="U318" i="17"/>
  <c r="U326" i="17"/>
  <c r="U334" i="17"/>
  <c r="Y277" i="17"/>
  <c r="Y288" i="17"/>
  <c r="Y314" i="17"/>
  <c r="Y310" i="17"/>
  <c r="Y306" i="17"/>
  <c r="Y292" i="17"/>
  <c r="Y400" i="17"/>
  <c r="Y363" i="17"/>
  <c r="Y339" i="17"/>
  <c r="Y328" i="17"/>
  <c r="T346" i="17"/>
  <c r="T338" i="17"/>
  <c r="T330" i="17"/>
  <c r="T322" i="17"/>
  <c r="U376" i="17"/>
  <c r="U368" i="17"/>
  <c r="V365" i="17"/>
  <c r="U360" i="17"/>
  <c r="V357" i="17"/>
  <c r="U352" i="17"/>
  <c r="V349" i="17"/>
  <c r="U344" i="17"/>
  <c r="V341" i="17"/>
  <c r="V338" i="17"/>
  <c r="V335" i="17"/>
  <c r="V332" i="17"/>
  <c r="V329" i="17"/>
  <c r="V326" i="17"/>
  <c r="U323" i="17"/>
  <c r="U320" i="17"/>
  <c r="Y273" i="17"/>
  <c r="Y270" i="17"/>
  <c r="Y267" i="17"/>
  <c r="T177" i="17"/>
  <c r="T179" i="17"/>
  <c r="T297" i="17"/>
  <c r="T299" i="17"/>
  <c r="T178" i="17"/>
  <c r="T180" i="17"/>
  <c r="T298" i="17"/>
  <c r="T300" i="17"/>
  <c r="U349" i="17"/>
  <c r="U341" i="17"/>
  <c r="U338" i="17"/>
  <c r="U335" i="17"/>
  <c r="U332" i="17"/>
  <c r="U329" i="17"/>
  <c r="Y313" i="17"/>
  <c r="Y305" i="17"/>
  <c r="Y291" i="17"/>
  <c r="Y368" i="17"/>
  <c r="Y344" i="17"/>
  <c r="W178" i="17"/>
  <c r="W180" i="17"/>
  <c r="W298" i="17"/>
  <c r="W300" i="17"/>
  <c r="W177" i="17"/>
  <c r="W179" i="17"/>
  <c r="W297" i="17"/>
  <c r="W299" i="17"/>
  <c r="W325" i="17"/>
  <c r="W333" i="17"/>
  <c r="W341" i="17"/>
  <c r="W349" i="17"/>
  <c r="W357" i="17"/>
  <c r="W365" i="17"/>
  <c r="W373" i="17"/>
  <c r="W381" i="17"/>
  <c r="W389" i="17"/>
  <c r="W397" i="17"/>
  <c r="W405" i="17"/>
  <c r="W413" i="17"/>
  <c r="W320" i="17"/>
  <c r="W328" i="17"/>
  <c r="W336" i="17"/>
  <c r="M336" i="17" s="1"/>
  <c r="W344" i="17"/>
  <c r="W352" i="17"/>
  <c r="W360" i="17"/>
  <c r="W368" i="17"/>
  <c r="W376" i="17"/>
  <c r="W384" i="17"/>
  <c r="W392" i="17"/>
  <c r="W400" i="17"/>
  <c r="W408" i="17"/>
  <c r="W323" i="17"/>
  <c r="W331" i="17"/>
  <c r="W339" i="17"/>
  <c r="W347" i="17"/>
  <c r="W355" i="17"/>
  <c r="W363" i="17"/>
  <c r="W371" i="17"/>
  <c r="W379" i="17"/>
  <c r="W387" i="17"/>
  <c r="W395" i="17"/>
  <c r="W403" i="17"/>
  <c r="W411" i="17"/>
  <c r="W321" i="17"/>
  <c r="W329" i="17"/>
  <c r="W337" i="17"/>
  <c r="W345" i="17"/>
  <c r="W353" i="17"/>
  <c r="W361" i="17"/>
  <c r="W369" i="17"/>
  <c r="W377" i="17"/>
  <c r="W385" i="17"/>
  <c r="W393" i="17"/>
  <c r="W401" i="17"/>
  <c r="W409" i="17"/>
  <c r="W324" i="17"/>
  <c r="W332" i="17"/>
  <c r="W340" i="17"/>
  <c r="AB177" i="17"/>
  <c r="AB179" i="17"/>
  <c r="AB297" i="17"/>
  <c r="AB299" i="17"/>
  <c r="AB330" i="17"/>
  <c r="AB338" i="17"/>
  <c r="AB178" i="17"/>
  <c r="AB180" i="17"/>
  <c r="AB298" i="17"/>
  <c r="AB300" i="17"/>
  <c r="AA177" i="17"/>
  <c r="AA179" i="17"/>
  <c r="AA297" i="17"/>
  <c r="AA299" i="17"/>
  <c r="AA319" i="17"/>
  <c r="AA321" i="17"/>
  <c r="AA323" i="17"/>
  <c r="AA325" i="17"/>
  <c r="AA333" i="17"/>
  <c r="AA341" i="17"/>
  <c r="AA346" i="17"/>
  <c r="AA348" i="17"/>
  <c r="AA350" i="17"/>
  <c r="AA352" i="17"/>
  <c r="AA354" i="17"/>
  <c r="AA356" i="17"/>
  <c r="AA358" i="17"/>
  <c r="AA360" i="17"/>
  <c r="AA362" i="17"/>
  <c r="AA364" i="17"/>
  <c r="AA366" i="17"/>
  <c r="AA368" i="17"/>
  <c r="AA370" i="17"/>
  <c r="AA372" i="17"/>
  <c r="AA374" i="17"/>
  <c r="AA376" i="17"/>
  <c r="AA378" i="17"/>
  <c r="AA380" i="17"/>
  <c r="AA382" i="17"/>
  <c r="AA384" i="17"/>
  <c r="AA386" i="17"/>
  <c r="AA388" i="17"/>
  <c r="AA390" i="17"/>
  <c r="AA392" i="17"/>
  <c r="AA394" i="17"/>
  <c r="AA396" i="17"/>
  <c r="AA398" i="17"/>
  <c r="AA400" i="17"/>
  <c r="AA402" i="17"/>
  <c r="AA404" i="17"/>
  <c r="AA406" i="17"/>
  <c r="AA408" i="17"/>
  <c r="AA410" i="17"/>
  <c r="AA412" i="17"/>
  <c r="AA414" i="17"/>
  <c r="AA178" i="17"/>
  <c r="AA180" i="17"/>
  <c r="AA298" i="17"/>
  <c r="AA300" i="17"/>
  <c r="Z177" i="17"/>
  <c r="Z178" i="17"/>
  <c r="Z180" i="17"/>
  <c r="Z298" i="17"/>
  <c r="Z300" i="17"/>
  <c r="X297" i="17"/>
  <c r="X179" i="17"/>
  <c r="X177" i="17"/>
  <c r="M57" i="17" l="1"/>
  <c r="K104" i="17"/>
  <c r="M103" i="17"/>
  <c r="M226" i="17"/>
  <c r="O103" i="17"/>
  <c r="I102" i="17"/>
  <c r="K102" i="17"/>
  <c r="M113" i="17"/>
  <c r="M101" i="17"/>
  <c r="O107" i="17"/>
  <c r="O236" i="17"/>
  <c r="M79" i="17"/>
  <c r="M26" i="17"/>
  <c r="O111" i="17"/>
  <c r="O99" i="17"/>
  <c r="K106" i="17"/>
  <c r="O105" i="17"/>
  <c r="M234" i="17"/>
  <c r="M305" i="17"/>
  <c r="M186" i="17"/>
  <c r="K110" i="17"/>
  <c r="M109" i="17"/>
  <c r="M161" i="17"/>
  <c r="M247" i="17"/>
  <c r="M32" i="17"/>
  <c r="M141" i="17"/>
  <c r="M139" i="17"/>
  <c r="M155" i="17"/>
  <c r="M201" i="17"/>
  <c r="K230" i="17"/>
  <c r="O115" i="17"/>
  <c r="I264" i="17"/>
  <c r="O390" i="17"/>
  <c r="M303" i="17"/>
  <c r="K42" i="17"/>
  <c r="M348" i="17"/>
  <c r="M256" i="17"/>
  <c r="M10" i="17"/>
  <c r="M51" i="17"/>
  <c r="M20" i="17"/>
  <c r="M323" i="17"/>
  <c r="M394" i="17"/>
  <c r="M173" i="17"/>
  <c r="K261" i="17"/>
  <c r="M208" i="17"/>
  <c r="M118" i="17"/>
  <c r="M237" i="17"/>
  <c r="M284" i="17"/>
  <c r="M221" i="17"/>
  <c r="M214" i="17"/>
  <c r="M17" i="17"/>
  <c r="M342" i="17"/>
  <c r="M90" i="17"/>
  <c r="M175" i="17"/>
  <c r="M95" i="17"/>
  <c r="M182" i="17"/>
  <c r="M85" i="17"/>
  <c r="M368" i="17"/>
  <c r="J246" i="17"/>
  <c r="J243" i="17"/>
  <c r="J240" i="17"/>
  <c r="J245" i="17"/>
  <c r="J242" i="17"/>
  <c r="J239" i="17"/>
  <c r="J244" i="17"/>
  <c r="J241" i="17"/>
  <c r="J238" i="17"/>
  <c r="N245" i="17"/>
  <c r="N242" i="17"/>
  <c r="N239" i="17"/>
  <c r="K246" i="17"/>
  <c r="K243" i="17"/>
  <c r="K240" i="17"/>
  <c r="N246" i="17"/>
  <c r="N243" i="17"/>
  <c r="N240" i="17"/>
  <c r="N244" i="17"/>
  <c r="N241" i="17"/>
  <c r="N238" i="17"/>
  <c r="I246" i="17"/>
  <c r="I243" i="17"/>
  <c r="I240" i="17"/>
  <c r="I241" i="17"/>
  <c r="I238" i="17"/>
  <c r="I244" i="17"/>
  <c r="I245" i="17"/>
  <c r="I242" i="17"/>
  <c r="I239" i="17"/>
  <c r="O244" i="17"/>
  <c r="O241" i="17"/>
  <c r="O238" i="17"/>
  <c r="K244" i="17"/>
  <c r="K241" i="17"/>
  <c r="K238" i="17"/>
  <c r="K245" i="17"/>
  <c r="K242" i="17"/>
  <c r="K239" i="17"/>
  <c r="O246" i="17"/>
  <c r="O243" i="17"/>
  <c r="O240" i="17"/>
  <c r="O245" i="17"/>
  <c r="O242" i="17"/>
  <c r="O239" i="17"/>
  <c r="M244" i="17"/>
  <c r="M241" i="17"/>
  <c r="M238" i="17"/>
  <c r="M246" i="17"/>
  <c r="M243" i="17"/>
  <c r="M240" i="17"/>
  <c r="M245" i="17"/>
  <c r="M242" i="17"/>
  <c r="M239" i="17"/>
  <c r="M229" i="17"/>
  <c r="M324" i="17"/>
  <c r="K194" i="17"/>
  <c r="M24" i="17"/>
  <c r="M16" i="17"/>
  <c r="J68" i="17"/>
  <c r="O182" i="17"/>
  <c r="M206" i="17"/>
  <c r="K126" i="17"/>
  <c r="M69" i="17"/>
  <c r="M89" i="17"/>
  <c r="M114" i="17"/>
  <c r="M215" i="17"/>
  <c r="M146" i="17"/>
  <c r="M370" i="17"/>
  <c r="M138" i="17"/>
  <c r="M379" i="17"/>
  <c r="M76" i="17"/>
  <c r="K115" i="17"/>
  <c r="M132" i="17"/>
  <c r="M52" i="17"/>
  <c r="M359" i="17"/>
  <c r="M98" i="17"/>
  <c r="K117" i="17"/>
  <c r="M236" i="17"/>
  <c r="M53" i="17"/>
  <c r="M222" i="17"/>
  <c r="I115" i="17"/>
  <c r="M327" i="17"/>
  <c r="J115" i="17"/>
  <c r="M252" i="17"/>
  <c r="N115" i="17"/>
  <c r="M48" i="17"/>
  <c r="M43" i="17"/>
  <c r="M228" i="17"/>
  <c r="M392" i="17"/>
  <c r="M310" i="17"/>
  <c r="M282" i="17"/>
  <c r="M130" i="17"/>
  <c r="O140" i="17"/>
  <c r="M265" i="17"/>
  <c r="M143" i="17"/>
  <c r="M45" i="17"/>
  <c r="M115" i="17"/>
  <c r="K187" i="17"/>
  <c r="M192" i="17"/>
  <c r="M189" i="17"/>
  <c r="O319" i="17"/>
  <c r="M404" i="17"/>
  <c r="M37" i="17"/>
  <c r="O235" i="17"/>
  <c r="O299" i="17"/>
  <c r="M62" i="17"/>
  <c r="K176" i="17"/>
  <c r="K64" i="17"/>
  <c r="M54" i="17"/>
  <c r="M204" i="17"/>
  <c r="M41" i="17"/>
  <c r="M75" i="17"/>
  <c r="M147" i="17"/>
  <c r="M25" i="17"/>
  <c r="M276" i="17"/>
  <c r="M157" i="17"/>
  <c r="M164" i="17"/>
  <c r="M169" i="17"/>
  <c r="M33" i="17"/>
  <c r="J227" i="17"/>
  <c r="M171" i="17"/>
  <c r="K214" i="17"/>
  <c r="M263" i="17"/>
  <c r="M196" i="17"/>
  <c r="M210" i="17"/>
  <c r="M385" i="17"/>
  <c r="O213" i="17"/>
  <c r="M35" i="17"/>
  <c r="I306" i="17"/>
  <c r="M330" i="17"/>
  <c r="K196" i="17"/>
  <c r="O255" i="17"/>
  <c r="O133" i="17"/>
  <c r="M64" i="17"/>
  <c r="M120" i="17"/>
  <c r="K221" i="17"/>
  <c r="K183" i="17"/>
  <c r="J285" i="17"/>
  <c r="O221" i="17"/>
  <c r="O43" i="17"/>
  <c r="M156" i="17"/>
  <c r="K88" i="17"/>
  <c r="M55" i="17"/>
  <c r="M207" i="17"/>
  <c r="M92" i="17"/>
  <c r="O226" i="17"/>
  <c r="M71" i="17"/>
  <c r="M128" i="17"/>
  <c r="K33" i="17"/>
  <c r="K94" i="17"/>
  <c r="M261" i="17"/>
  <c r="M314" i="17"/>
  <c r="K265" i="17"/>
  <c r="M124" i="17"/>
  <c r="M31" i="17"/>
  <c r="M137" i="17"/>
  <c r="M154" i="17"/>
  <c r="M49" i="17"/>
  <c r="O93" i="17"/>
  <c r="K184" i="17"/>
  <c r="M168" i="17"/>
  <c r="M46" i="17"/>
  <c r="M273" i="17"/>
  <c r="K133" i="17"/>
  <c r="M136" i="17"/>
  <c r="O36" i="17"/>
  <c r="O202" i="17"/>
  <c r="M127" i="17"/>
  <c r="K175" i="17"/>
  <c r="M235" i="17"/>
  <c r="M344" i="17"/>
  <c r="O56" i="17"/>
  <c r="M126" i="17"/>
  <c r="M200" i="17"/>
  <c r="O124" i="17"/>
  <c r="O214" i="17"/>
  <c r="M231" i="17"/>
  <c r="M355" i="17"/>
  <c r="M209" i="17"/>
  <c r="M197" i="17"/>
  <c r="M216" i="17"/>
  <c r="K80" i="17"/>
  <c r="K36" i="17"/>
  <c r="O46" i="17"/>
  <c r="M159" i="17"/>
  <c r="K28" i="17"/>
  <c r="K79" i="17"/>
  <c r="J192" i="17"/>
  <c r="O39" i="17"/>
  <c r="O247" i="17"/>
  <c r="K229" i="17"/>
  <c r="M133" i="17"/>
  <c r="O70" i="17"/>
  <c r="M28" i="17"/>
  <c r="M187" i="17"/>
  <c r="M387" i="17"/>
  <c r="M325" i="17"/>
  <c r="M227" i="17"/>
  <c r="M162" i="17"/>
  <c r="O219" i="17"/>
  <c r="M193" i="17"/>
  <c r="M11" i="17"/>
  <c r="M181" i="17"/>
  <c r="M47" i="17"/>
  <c r="M361" i="17"/>
  <c r="M150" i="17"/>
  <c r="M183" i="17"/>
  <c r="K23" i="17"/>
  <c r="K290" i="17"/>
  <c r="O284" i="17"/>
  <c r="M96" i="17"/>
  <c r="M36" i="17"/>
  <c r="M40" i="17"/>
  <c r="M97" i="17"/>
  <c r="M248" i="17"/>
  <c r="K143" i="17"/>
  <c r="M176" i="17"/>
  <c r="M116" i="17"/>
  <c r="M383" i="17"/>
  <c r="O217" i="17"/>
  <c r="M144" i="17"/>
  <c r="M86" i="17"/>
  <c r="M195" i="17"/>
  <c r="M81" i="17"/>
  <c r="J272" i="17"/>
  <c r="M278" i="17"/>
  <c r="K254" i="17"/>
  <c r="M94" i="17"/>
  <c r="M188" i="17"/>
  <c r="M140" i="17"/>
  <c r="M15" i="17"/>
  <c r="M211" i="17"/>
  <c r="M212" i="17"/>
  <c r="M251" i="17"/>
  <c r="M87" i="17"/>
  <c r="M122" i="17"/>
  <c r="M59" i="17"/>
  <c r="M218" i="17"/>
  <c r="M406" i="17"/>
  <c r="O95" i="17"/>
  <c r="M358" i="17"/>
  <c r="M411" i="17"/>
  <c r="O64" i="17"/>
  <c r="K21" i="17"/>
  <c r="M191" i="17"/>
  <c r="M63" i="17"/>
  <c r="M93" i="17"/>
  <c r="O179" i="17"/>
  <c r="M219" i="17"/>
  <c r="M83" i="17"/>
  <c r="M172" i="17"/>
  <c r="M372" i="17"/>
  <c r="M184" i="17"/>
  <c r="M131" i="17"/>
  <c r="M285" i="17"/>
  <c r="O229" i="17"/>
  <c r="K153" i="17"/>
  <c r="M13" i="17"/>
  <c r="M56" i="17"/>
  <c r="M339" i="17"/>
  <c r="K78" i="17"/>
  <c r="M262" i="17"/>
  <c r="M174" i="17"/>
  <c r="M117" i="17"/>
  <c r="M119" i="17"/>
  <c r="M152" i="17"/>
  <c r="M70" i="17"/>
  <c r="M203" i="17"/>
  <c r="M291" i="17"/>
  <c r="K164" i="17"/>
  <c r="M260" i="17"/>
  <c r="M351" i="17"/>
  <c r="J97" i="17"/>
  <c r="N81" i="17"/>
  <c r="O212" i="17"/>
  <c r="M233" i="17"/>
  <c r="M225" i="17"/>
  <c r="M160" i="17"/>
  <c r="M42" i="17"/>
  <c r="M230" i="17"/>
  <c r="M397" i="17"/>
  <c r="M306" i="17"/>
  <c r="M213" i="17"/>
  <c r="M232" i="17"/>
  <c r="M165" i="17"/>
  <c r="M190" i="17"/>
  <c r="M135" i="17"/>
  <c r="M258" i="17"/>
  <c r="M29" i="17"/>
  <c r="K76" i="17"/>
  <c r="I83" i="17"/>
  <c r="K264" i="17"/>
  <c r="M264" i="17"/>
  <c r="O234" i="17"/>
  <c r="M61" i="17"/>
  <c r="M80" i="17"/>
  <c r="M91" i="17"/>
  <c r="M50" i="17"/>
  <c r="N387" i="17"/>
  <c r="O132" i="17"/>
  <c r="K20" i="17"/>
  <c r="O18" i="17"/>
  <c r="M73" i="17"/>
  <c r="M205" i="17"/>
  <c r="M30" i="17"/>
  <c r="K132" i="17"/>
  <c r="M121" i="17"/>
  <c r="O174" i="17"/>
  <c r="O69" i="17"/>
  <c r="M44" i="17"/>
  <c r="O374" i="17"/>
  <c r="J233" i="17"/>
  <c r="K69" i="17"/>
  <c r="M148" i="17"/>
  <c r="M84" i="17"/>
  <c r="O148" i="17"/>
  <c r="M18" i="17"/>
  <c r="M347" i="17"/>
  <c r="M349" i="17"/>
  <c r="M319" i="17"/>
  <c r="M266" i="17"/>
  <c r="O147" i="17"/>
  <c r="M163" i="17"/>
  <c r="O270" i="17"/>
  <c r="M39" i="17"/>
  <c r="M23" i="17"/>
  <c r="M142" i="17"/>
  <c r="M223" i="17"/>
  <c r="K182" i="17"/>
  <c r="I223" i="17"/>
  <c r="M292" i="17"/>
  <c r="O68" i="17"/>
  <c r="K228" i="17"/>
  <c r="M412" i="17"/>
  <c r="M170" i="17"/>
  <c r="M88" i="17"/>
  <c r="M255" i="17"/>
  <c r="O57" i="17"/>
  <c r="M375" i="17"/>
  <c r="O143" i="17"/>
  <c r="O183" i="17"/>
  <c r="M393" i="17"/>
  <c r="K172" i="17"/>
  <c r="O94" i="17"/>
  <c r="O81" i="17"/>
  <c r="N361" i="17"/>
  <c r="K81" i="17"/>
  <c r="M413" i="17"/>
  <c r="M318" i="17"/>
  <c r="M350" i="17"/>
  <c r="J54" i="17"/>
  <c r="O260" i="17"/>
  <c r="M353" i="17"/>
  <c r="M331" i="17"/>
  <c r="M267" i="17"/>
  <c r="O153" i="17"/>
  <c r="O312" i="17"/>
  <c r="O205" i="17"/>
  <c r="O13" i="17"/>
  <c r="O186" i="17"/>
  <c r="O141" i="17"/>
  <c r="K247" i="17"/>
  <c r="O88" i="17"/>
  <c r="K216" i="17"/>
  <c r="I185" i="17"/>
  <c r="O207" i="17"/>
  <c r="K222" i="17"/>
  <c r="M377" i="17"/>
  <c r="M391" i="17"/>
  <c r="I18" i="17"/>
  <c r="K125" i="17"/>
  <c r="K71" i="17"/>
  <c r="I197" i="17"/>
  <c r="K168" i="17"/>
  <c r="N327" i="17"/>
  <c r="J29" i="17"/>
  <c r="O135" i="17"/>
  <c r="K61" i="17"/>
  <c r="O58" i="17"/>
  <c r="O96" i="17"/>
  <c r="O233" i="17"/>
  <c r="I132" i="17"/>
  <c r="K137" i="17"/>
  <c r="O54" i="17"/>
  <c r="M320" i="17"/>
  <c r="K309" i="17"/>
  <c r="O211" i="17"/>
  <c r="O259" i="17"/>
  <c r="O47" i="17"/>
  <c r="K174" i="17"/>
  <c r="O118" i="17"/>
  <c r="K48" i="17"/>
  <c r="K181" i="17"/>
  <c r="M308" i="17"/>
  <c r="M356" i="17"/>
  <c r="M280" i="17"/>
  <c r="M309" i="17"/>
  <c r="M380" i="17"/>
  <c r="M354" i="17"/>
  <c r="I236" i="17"/>
  <c r="K253" i="17"/>
  <c r="O197" i="17"/>
  <c r="O125" i="17"/>
  <c r="K248" i="17"/>
  <c r="O196" i="17"/>
  <c r="O90" i="17"/>
  <c r="O181" i="17"/>
  <c r="O152" i="17"/>
  <c r="K54" i="17"/>
  <c r="N82" i="17"/>
  <c r="K51" i="17"/>
  <c r="M60" i="17"/>
  <c r="K169" i="17"/>
  <c r="K96" i="17"/>
  <c r="O164" i="17"/>
  <c r="K87" i="17"/>
  <c r="M369" i="17"/>
  <c r="M269" i="17"/>
  <c r="K122" i="17"/>
  <c r="O225" i="17"/>
  <c r="O296" i="17"/>
  <c r="M281" i="17"/>
  <c r="O256" i="17"/>
  <c r="N83" i="17"/>
  <c r="N80" i="17"/>
  <c r="N233" i="17"/>
  <c r="K260" i="17"/>
  <c r="O171" i="17"/>
  <c r="M398" i="17"/>
  <c r="J83" i="17"/>
  <c r="K259" i="17"/>
  <c r="M328" i="17"/>
  <c r="M365" i="17"/>
  <c r="M302" i="17"/>
  <c r="O201" i="17"/>
  <c r="K129" i="17"/>
  <c r="O79" i="17"/>
  <c r="I142" i="17"/>
  <c r="K201" i="17"/>
  <c r="K185" i="17"/>
  <c r="J15" i="17"/>
  <c r="I263" i="17"/>
  <c r="M158" i="17"/>
  <c r="K256" i="17"/>
  <c r="O184" i="17"/>
  <c r="O220" i="17"/>
  <c r="I215" i="17"/>
  <c r="I127" i="17"/>
  <c r="K255" i="17"/>
  <c r="O168" i="17"/>
  <c r="O151" i="17"/>
  <c r="K281" i="17"/>
  <c r="K257" i="17"/>
  <c r="K59" i="17"/>
  <c r="K206" i="17"/>
  <c r="O85" i="17"/>
  <c r="O28" i="17"/>
  <c r="K70" i="17"/>
  <c r="K97" i="17"/>
  <c r="I145" i="17"/>
  <c r="K41" i="17"/>
  <c r="O40" i="17"/>
  <c r="M403" i="17"/>
  <c r="M341" i="17"/>
  <c r="K43" i="17"/>
  <c r="K10" i="17"/>
  <c r="O30" i="17"/>
  <c r="K89" i="17"/>
  <c r="O11" i="17"/>
  <c r="N49" i="17"/>
  <c r="K123" i="17"/>
  <c r="M352" i="17"/>
  <c r="J63" i="17"/>
  <c r="O190" i="17"/>
  <c r="K186" i="17"/>
  <c r="N20" i="17"/>
  <c r="K22" i="17"/>
  <c r="K17" i="17"/>
  <c r="I56" i="17"/>
  <c r="I94" i="17"/>
  <c r="M311" i="17"/>
  <c r="O22" i="17"/>
  <c r="K236" i="17"/>
  <c r="K82" i="17"/>
  <c r="O82" i="17"/>
  <c r="K226" i="17"/>
  <c r="O176" i="17"/>
  <c r="M254" i="17"/>
  <c r="K193" i="17"/>
  <c r="K95" i="17"/>
  <c r="K197" i="17"/>
  <c r="K136" i="17"/>
  <c r="K91" i="17"/>
  <c r="K50" i="17"/>
  <c r="K60" i="17"/>
  <c r="O78" i="17"/>
  <c r="K258" i="17"/>
  <c r="O200" i="17"/>
  <c r="M332" i="17"/>
  <c r="M271" i="17"/>
  <c r="O17" i="17"/>
  <c r="K146" i="17"/>
  <c r="K92" i="17"/>
  <c r="O34" i="17"/>
  <c r="K233" i="17"/>
  <c r="K139" i="17"/>
  <c r="M343" i="17"/>
  <c r="M313" i="17"/>
  <c r="O48" i="17"/>
  <c r="O222" i="17"/>
  <c r="K205" i="17"/>
  <c r="N33" i="17"/>
  <c r="K262" i="17"/>
  <c r="K29" i="17"/>
  <c r="K119" i="17"/>
  <c r="K90" i="17"/>
  <c r="M376" i="17"/>
  <c r="O73" i="17"/>
  <c r="O396" i="17"/>
  <c r="M9" i="17"/>
  <c r="O163" i="17"/>
  <c r="O170" i="17"/>
  <c r="K235" i="17"/>
  <c r="O158" i="17"/>
  <c r="O227" i="17"/>
  <c r="K210" i="17"/>
  <c r="K127" i="17"/>
  <c r="M66" i="17"/>
  <c r="K47" i="17"/>
  <c r="K86" i="17"/>
  <c r="I212" i="17"/>
  <c r="K204" i="17"/>
  <c r="M259" i="17"/>
  <c r="O209" i="17"/>
  <c r="O14" i="17"/>
  <c r="O194" i="17"/>
  <c r="M279" i="17"/>
  <c r="M346" i="17"/>
  <c r="K159" i="17"/>
  <c r="K130" i="17"/>
  <c r="I196" i="17"/>
  <c r="M401" i="17"/>
  <c r="M408" i="17"/>
  <c r="O251" i="17"/>
  <c r="O89" i="17"/>
  <c r="M299" i="17"/>
  <c r="M362" i="17"/>
  <c r="O150" i="17"/>
  <c r="K160" i="17"/>
  <c r="N165" i="17"/>
  <c r="K14" i="17"/>
  <c r="I79" i="17"/>
  <c r="M366" i="17"/>
  <c r="M321" i="17"/>
  <c r="I195" i="17"/>
  <c r="I288" i="17"/>
  <c r="M304" i="17"/>
  <c r="M293" i="17"/>
  <c r="O383" i="17"/>
  <c r="N79" i="17"/>
  <c r="O215" i="17"/>
  <c r="K83" i="17"/>
  <c r="K46" i="17"/>
  <c r="K84" i="17"/>
  <c r="K12" i="17"/>
  <c r="O97" i="17"/>
  <c r="M364" i="17"/>
  <c r="O134" i="17"/>
  <c r="O195" i="17"/>
  <c r="N314" i="17"/>
  <c r="O25" i="17"/>
  <c r="K191" i="17"/>
  <c r="O185" i="17"/>
  <c r="K15" i="17"/>
  <c r="I98" i="17"/>
  <c r="O144" i="17"/>
  <c r="K147" i="17"/>
  <c r="O249" i="17"/>
  <c r="K249" i="17"/>
  <c r="O55" i="17"/>
  <c r="K232" i="17"/>
  <c r="K57" i="17"/>
  <c r="O44" i="17"/>
  <c r="O126" i="17"/>
  <c r="K124" i="17"/>
  <c r="K220" i="17"/>
  <c r="O237" i="17"/>
  <c r="O80" i="17"/>
  <c r="J269" i="17"/>
  <c r="K58" i="17"/>
  <c r="O136" i="17"/>
  <c r="K62" i="17"/>
  <c r="I80" i="17"/>
  <c r="M19" i="17"/>
  <c r="I375" i="17"/>
  <c r="K208" i="17"/>
  <c r="K131" i="17"/>
  <c r="I219" i="17"/>
  <c r="I282" i="17"/>
  <c r="K320" i="17"/>
  <c r="K374" i="17"/>
  <c r="K285" i="17"/>
  <c r="K195" i="17"/>
  <c r="M367" i="17"/>
  <c r="M38" i="17"/>
  <c r="O188" i="17"/>
  <c r="O304" i="17"/>
  <c r="I254" i="17"/>
  <c r="K163" i="17"/>
  <c r="I296" i="17"/>
  <c r="K274" i="17"/>
  <c r="I58" i="17"/>
  <c r="N189" i="17"/>
  <c r="K116" i="17"/>
  <c r="M77" i="17"/>
  <c r="O128" i="17"/>
  <c r="J231" i="17"/>
  <c r="K37" i="17"/>
  <c r="O166" i="17"/>
  <c r="K93" i="17"/>
  <c r="I191" i="17"/>
  <c r="N306" i="17"/>
  <c r="K52" i="17"/>
  <c r="K149" i="17"/>
  <c r="O84" i="17"/>
  <c r="K72" i="17"/>
  <c r="O24" i="17"/>
  <c r="K30" i="17"/>
  <c r="K171" i="17"/>
  <c r="K114" i="17"/>
  <c r="N296" i="17"/>
  <c r="J188" i="17"/>
  <c r="O295" i="17"/>
  <c r="J278" i="17"/>
  <c r="K213" i="17"/>
  <c r="O63" i="17"/>
  <c r="O37" i="17"/>
  <c r="N362" i="17"/>
  <c r="K45" i="17"/>
  <c r="K148" i="17"/>
  <c r="J295" i="17"/>
  <c r="N388" i="17"/>
  <c r="N324" i="17"/>
  <c r="I137" i="17"/>
  <c r="O308" i="17"/>
  <c r="K223" i="17"/>
  <c r="K218" i="17"/>
  <c r="K135" i="17"/>
  <c r="M405" i="17"/>
  <c r="O66" i="17"/>
  <c r="K165" i="17"/>
  <c r="I81" i="17"/>
  <c r="O263" i="17"/>
  <c r="K188" i="17"/>
  <c r="K98" i="17"/>
  <c r="K56" i="17"/>
  <c r="M334" i="17"/>
  <c r="O368" i="17"/>
  <c r="M360" i="17"/>
  <c r="M270" i="17"/>
  <c r="J125" i="17"/>
  <c r="N212" i="17"/>
  <c r="I46" i="17"/>
  <c r="M14" i="17"/>
  <c r="M123" i="17"/>
  <c r="N98" i="17"/>
  <c r="O160" i="17"/>
  <c r="M296" i="17"/>
  <c r="N376" i="17"/>
  <c r="N331" i="17"/>
  <c r="N302" i="17"/>
  <c r="I76" i="17"/>
  <c r="M307" i="17"/>
  <c r="M386" i="17"/>
  <c r="J183" i="17"/>
  <c r="O216" i="17"/>
  <c r="O173" i="17"/>
  <c r="O67" i="17"/>
  <c r="N232" i="17"/>
  <c r="N146" i="17"/>
  <c r="K55" i="17"/>
  <c r="M153" i="17"/>
  <c r="M396" i="17"/>
  <c r="M371" i="17"/>
  <c r="M382" i="17"/>
  <c r="I68" i="17"/>
  <c r="I50" i="17"/>
  <c r="K150" i="17"/>
  <c r="K121" i="17"/>
  <c r="K32" i="17"/>
  <c r="M12" i="17"/>
  <c r="K53" i="17"/>
  <c r="K219" i="17"/>
  <c r="J411" i="17"/>
  <c r="I320" i="17"/>
  <c r="I189" i="17"/>
  <c r="O162" i="17"/>
  <c r="O172" i="17"/>
  <c r="K85" i="17"/>
  <c r="M21" i="17"/>
  <c r="K203" i="17"/>
  <c r="I295" i="17"/>
  <c r="K295" i="17"/>
  <c r="J296" i="17"/>
  <c r="J138" i="17"/>
  <c r="K296" i="17"/>
  <c r="O252" i="17"/>
  <c r="M295" i="17"/>
  <c r="M402" i="17"/>
  <c r="K190" i="17"/>
  <c r="O33" i="17"/>
  <c r="O27" i="17"/>
  <c r="K13" i="17"/>
  <c r="K200" i="17"/>
  <c r="K234" i="17"/>
  <c r="K173" i="17"/>
  <c r="O32" i="17"/>
  <c r="N30" i="17"/>
  <c r="I97" i="17"/>
  <c r="K27" i="17"/>
  <c r="O91" i="17"/>
  <c r="O232" i="17"/>
  <c r="N389" i="17"/>
  <c r="J268" i="17"/>
  <c r="M390" i="17"/>
  <c r="O62" i="17"/>
  <c r="O204" i="17"/>
  <c r="O154" i="17"/>
  <c r="N67" i="17"/>
  <c r="M202" i="17"/>
  <c r="O169" i="17"/>
  <c r="O10" i="17"/>
  <c r="O257" i="17"/>
  <c r="O203" i="17"/>
  <c r="O231" i="17"/>
  <c r="N272" i="17"/>
  <c r="I203" i="17"/>
  <c r="N150" i="17"/>
  <c r="N237" i="17"/>
  <c r="O29" i="17"/>
  <c r="I23" i="17"/>
  <c r="O38" i="17"/>
  <c r="J379" i="17"/>
  <c r="J197" i="17"/>
  <c r="O228" i="17"/>
  <c r="N72" i="17"/>
  <c r="O71" i="17"/>
  <c r="I162" i="17"/>
  <c r="K273" i="17"/>
  <c r="J229" i="17"/>
  <c r="J69" i="17"/>
  <c r="J216" i="17"/>
  <c r="O127" i="17"/>
  <c r="I14" i="17"/>
  <c r="N235" i="17"/>
  <c r="O75" i="17"/>
  <c r="M301" i="17"/>
  <c r="M72" i="17"/>
  <c r="O265" i="17"/>
  <c r="O210" i="17"/>
  <c r="K118" i="17"/>
  <c r="K26" i="17"/>
  <c r="K376" i="17"/>
  <c r="N359" i="17"/>
  <c r="J9" i="17"/>
  <c r="J409" i="17"/>
  <c r="J310" i="17"/>
  <c r="O208" i="17"/>
  <c r="I17" i="17"/>
  <c r="I123" i="17"/>
  <c r="K252" i="17"/>
  <c r="K207" i="17"/>
  <c r="K75" i="17"/>
  <c r="I52" i="17"/>
  <c r="M65" i="17"/>
  <c r="M272" i="17"/>
  <c r="J248" i="17"/>
  <c r="O193" i="17"/>
  <c r="N56" i="17"/>
  <c r="K224" i="17"/>
  <c r="K16" i="17"/>
  <c r="O146" i="17"/>
  <c r="O253" i="17"/>
  <c r="K142" i="17"/>
  <c r="N355" i="17"/>
  <c r="M345" i="17"/>
  <c r="N267" i="17"/>
  <c r="N351" i="17"/>
  <c r="M338" i="17"/>
  <c r="J235" i="17"/>
  <c r="O277" i="17"/>
  <c r="I227" i="17"/>
  <c r="I158" i="17"/>
  <c r="I164" i="17"/>
  <c r="K40" i="17"/>
  <c r="K49" i="17"/>
  <c r="K31" i="17"/>
  <c r="K158" i="17"/>
  <c r="K24" i="17"/>
  <c r="M337" i="17"/>
  <c r="N368" i="17"/>
  <c r="N413" i="17"/>
  <c r="N393" i="17"/>
  <c r="N329" i="17"/>
  <c r="M288" i="17"/>
  <c r="M399" i="17"/>
  <c r="M277" i="17"/>
  <c r="M414" i="17"/>
  <c r="K284" i="17"/>
  <c r="O12" i="17"/>
  <c r="N145" i="17"/>
  <c r="K166" i="17"/>
  <c r="M67" i="17"/>
  <c r="M199" i="17"/>
  <c r="O192" i="17"/>
  <c r="M373" i="17"/>
  <c r="N291" i="17"/>
  <c r="N271" i="17"/>
  <c r="N411" i="17"/>
  <c r="N358" i="17"/>
  <c r="I287" i="17"/>
  <c r="M287" i="17"/>
  <c r="I44" i="17"/>
  <c r="I225" i="17"/>
  <c r="I144" i="17"/>
  <c r="O230" i="17"/>
  <c r="K199" i="17"/>
  <c r="K11" i="17"/>
  <c r="I234" i="17"/>
  <c r="M400" i="17"/>
  <c r="M407" i="17"/>
  <c r="J169" i="17"/>
  <c r="J57" i="17"/>
  <c r="O137" i="17"/>
  <c r="O159" i="17"/>
  <c r="K66" i="17"/>
  <c r="K34" i="17"/>
  <c r="K67" i="17"/>
  <c r="K189" i="17"/>
  <c r="K73" i="17"/>
  <c r="O83" i="17"/>
  <c r="O189" i="17"/>
  <c r="K38" i="17"/>
  <c r="M220" i="17"/>
  <c r="I168" i="17"/>
  <c r="I301" i="17"/>
  <c r="I114" i="17"/>
  <c r="O223" i="17"/>
  <c r="O129" i="17"/>
  <c r="O165" i="17"/>
  <c r="K154" i="17"/>
  <c r="K251" i="17"/>
  <c r="I92" i="17"/>
  <c r="I171" i="17"/>
  <c r="N183" i="17"/>
  <c r="I65" i="17"/>
  <c r="I116" i="17"/>
  <c r="I229" i="17"/>
  <c r="O19" i="17"/>
  <c r="J279" i="17"/>
  <c r="I30" i="17"/>
  <c r="O156" i="17"/>
  <c r="O42" i="17"/>
  <c r="O294" i="17"/>
  <c r="O86" i="17"/>
  <c r="K392" i="17"/>
  <c r="O302" i="17"/>
  <c r="I13" i="17"/>
  <c r="N96" i="17"/>
  <c r="N303" i="17"/>
  <c r="N401" i="17"/>
  <c r="N337" i="17"/>
  <c r="N374" i="17"/>
  <c r="O199" i="17"/>
  <c r="I226" i="17"/>
  <c r="K68" i="17"/>
  <c r="N54" i="17"/>
  <c r="N234" i="17"/>
  <c r="I90" i="17"/>
  <c r="M151" i="17"/>
  <c r="J149" i="17"/>
  <c r="N219" i="17"/>
  <c r="I170" i="17"/>
  <c r="K162" i="17"/>
  <c r="K157" i="17"/>
  <c r="M134" i="17"/>
  <c r="M145" i="17"/>
  <c r="O98" i="17"/>
  <c r="O72" i="17"/>
  <c r="K138" i="17"/>
  <c r="O35" i="17"/>
  <c r="O16" i="17"/>
  <c r="O338" i="17"/>
  <c r="K360" i="17"/>
  <c r="N367" i="17"/>
  <c r="N370" i="17"/>
  <c r="J152" i="17"/>
  <c r="N35" i="17"/>
  <c r="N256" i="17"/>
  <c r="N86" i="17"/>
  <c r="K25" i="17"/>
  <c r="M185" i="17"/>
  <c r="O60" i="17"/>
  <c r="O187" i="17"/>
  <c r="O31" i="17"/>
  <c r="I343" i="17"/>
  <c r="N396" i="17"/>
  <c r="N332" i="17"/>
  <c r="J271" i="17"/>
  <c r="N9" i="17"/>
  <c r="J81" i="17"/>
  <c r="I20" i="17"/>
  <c r="N50" i="17"/>
  <c r="N227" i="17"/>
  <c r="I141" i="17"/>
  <c r="K263" i="17"/>
  <c r="K227" i="17"/>
  <c r="I91" i="17"/>
  <c r="K215" i="17"/>
  <c r="O130" i="17"/>
  <c r="N309" i="17"/>
  <c r="N311" i="17"/>
  <c r="K391" i="17"/>
  <c r="O87" i="17"/>
  <c r="K145" i="17"/>
  <c r="K202" i="17"/>
  <c r="J407" i="17"/>
  <c r="M283" i="17"/>
  <c r="J31" i="17"/>
  <c r="O145" i="17"/>
  <c r="N123" i="17"/>
  <c r="N206" i="17"/>
  <c r="N192" i="17"/>
  <c r="M149" i="17"/>
  <c r="I89" i="17"/>
  <c r="N253" i="17"/>
  <c r="M74" i="17"/>
  <c r="M22" i="17"/>
  <c r="M381" i="17"/>
  <c r="N357" i="17"/>
  <c r="N394" i="17"/>
  <c r="N330" i="17"/>
  <c r="J212" i="17"/>
  <c r="O92" i="17"/>
  <c r="K156" i="17"/>
  <c r="K141" i="17"/>
  <c r="K192" i="17"/>
  <c r="I33" i="17"/>
  <c r="O155" i="17"/>
  <c r="N313" i="17"/>
  <c r="J280" i="17"/>
  <c r="N400" i="17"/>
  <c r="J368" i="17"/>
  <c r="M290" i="17"/>
  <c r="J309" i="17"/>
  <c r="K272" i="17"/>
  <c r="M317" i="17"/>
  <c r="J249" i="17"/>
  <c r="J214" i="17"/>
  <c r="O116" i="17"/>
  <c r="I10" i="17"/>
  <c r="I121" i="17"/>
  <c r="N162" i="17"/>
  <c r="O261" i="17"/>
  <c r="O41" i="17"/>
  <c r="O206" i="17"/>
  <c r="O361" i="17"/>
  <c r="K35" i="17"/>
  <c r="K151" i="17"/>
  <c r="N14" i="17"/>
  <c r="O23" i="17"/>
  <c r="I294" i="17"/>
  <c r="O224" i="17"/>
  <c r="M257" i="17"/>
  <c r="M409" i="17"/>
  <c r="M268" i="17"/>
  <c r="I373" i="17"/>
  <c r="K283" i="17"/>
  <c r="M374" i="17"/>
  <c r="J276" i="17"/>
  <c r="I139" i="17"/>
  <c r="K120" i="17"/>
  <c r="N59" i="17"/>
  <c r="I16" i="17"/>
  <c r="I95" i="17"/>
  <c r="I34" i="17"/>
  <c r="J28" i="17"/>
  <c r="K39" i="17"/>
  <c r="N51" i="17"/>
  <c r="N66" i="17"/>
  <c r="N226" i="17"/>
  <c r="N301" i="17"/>
  <c r="O76" i="17"/>
  <c r="K271" i="17"/>
  <c r="O377" i="17"/>
  <c r="J261" i="17"/>
  <c r="N129" i="17"/>
  <c r="I160" i="17"/>
  <c r="I153" i="17"/>
  <c r="O218" i="17"/>
  <c r="O138" i="17"/>
  <c r="O21" i="17"/>
  <c r="O123" i="17"/>
  <c r="I77" i="17"/>
  <c r="O264" i="17"/>
  <c r="I82" i="17"/>
  <c r="N29" i="17"/>
  <c r="N97" i="17"/>
  <c r="I96" i="17"/>
  <c r="I270" i="17"/>
  <c r="I265" i="17"/>
  <c r="I331" i="17"/>
  <c r="J293" i="17"/>
  <c r="K65" i="17"/>
  <c r="I29" i="17"/>
  <c r="N197" i="17"/>
  <c r="O142" i="17"/>
  <c r="O26" i="17"/>
  <c r="N339" i="17"/>
  <c r="N380" i="17"/>
  <c r="N390" i="17"/>
  <c r="I358" i="17"/>
  <c r="I54" i="17"/>
  <c r="I190" i="17"/>
  <c r="M58" i="17"/>
  <c r="O371" i="17"/>
  <c r="O45" i="17"/>
  <c r="O175" i="17"/>
  <c r="O53" i="17"/>
  <c r="O161" i="17"/>
  <c r="O15" i="17"/>
  <c r="N194" i="17"/>
  <c r="N223" i="17"/>
  <c r="I36" i="17"/>
  <c r="K294" i="17"/>
  <c r="M340" i="17"/>
  <c r="N405" i="17"/>
  <c r="N378" i="17"/>
  <c r="O262" i="17"/>
  <c r="I129" i="17"/>
  <c r="I64" i="17"/>
  <c r="I19" i="17"/>
  <c r="N181" i="17"/>
  <c r="M194" i="17"/>
  <c r="O52" i="17"/>
  <c r="O51" i="17"/>
  <c r="M322" i="17"/>
  <c r="M357" i="17"/>
  <c r="O339" i="17"/>
  <c r="J80" i="17"/>
  <c r="J36" i="17"/>
  <c r="O131" i="17"/>
  <c r="O139" i="17"/>
  <c r="O191" i="17"/>
  <c r="N166" i="17"/>
  <c r="I218" i="17"/>
  <c r="I213" i="17"/>
  <c r="N62" i="17"/>
  <c r="M253" i="17"/>
  <c r="O258" i="17"/>
  <c r="O74" i="17"/>
  <c r="J389" i="17"/>
  <c r="I339" i="17"/>
  <c r="N287" i="17"/>
  <c r="I327" i="17"/>
  <c r="J220" i="17"/>
  <c r="J126" i="17"/>
  <c r="J215" i="17"/>
  <c r="J76" i="17"/>
  <c r="O122" i="17"/>
  <c r="I120" i="17"/>
  <c r="N207" i="17"/>
  <c r="N214" i="17"/>
  <c r="M294" i="17"/>
  <c r="M274" i="17"/>
  <c r="J303" i="17"/>
  <c r="M395" i="17"/>
  <c r="M333" i="17"/>
  <c r="I187" i="17"/>
  <c r="I305" i="17"/>
  <c r="M335" i="17"/>
  <c r="J146" i="17"/>
  <c r="O121" i="17"/>
  <c r="I228" i="17"/>
  <c r="I176" i="17"/>
  <c r="N228" i="17"/>
  <c r="N71" i="17"/>
  <c r="N118" i="17"/>
  <c r="O50" i="17"/>
  <c r="N294" i="17"/>
  <c r="M410" i="17"/>
  <c r="M384" i="17"/>
  <c r="N344" i="17"/>
  <c r="N403" i="17"/>
  <c r="O313" i="17"/>
  <c r="J35" i="17"/>
  <c r="J140" i="17"/>
  <c r="I28" i="17"/>
  <c r="I87" i="17"/>
  <c r="I48" i="17"/>
  <c r="N94" i="17"/>
  <c r="O149" i="17"/>
  <c r="O341" i="17"/>
  <c r="I252" i="17"/>
  <c r="I333" i="17"/>
  <c r="K382" i="17"/>
  <c r="J182" i="17"/>
  <c r="J77" i="17"/>
  <c r="N217" i="17"/>
  <c r="N222" i="17"/>
  <c r="O410" i="17"/>
  <c r="O408" i="17"/>
  <c r="M329" i="17"/>
  <c r="N347" i="17"/>
  <c r="N364" i="17"/>
  <c r="I400" i="17"/>
  <c r="O335" i="17"/>
  <c r="M389" i="17"/>
  <c r="J393" i="17"/>
  <c r="I31" i="17"/>
  <c r="M326" i="17"/>
  <c r="I233" i="17"/>
  <c r="N249" i="17"/>
  <c r="N90" i="17"/>
  <c r="I37" i="17"/>
  <c r="M363" i="17"/>
  <c r="N349" i="17"/>
  <c r="N317" i="17"/>
  <c r="N356" i="17"/>
  <c r="I133" i="17"/>
  <c r="I193" i="17"/>
  <c r="I291" i="17"/>
  <c r="I353" i="17"/>
  <c r="N269" i="17"/>
  <c r="K322" i="17"/>
  <c r="J184" i="17"/>
  <c r="J114" i="17"/>
  <c r="J32" i="17"/>
  <c r="J142" i="17"/>
  <c r="J172" i="17"/>
  <c r="J45" i="17"/>
  <c r="J25" i="17"/>
  <c r="J82" i="17"/>
  <c r="O157" i="17"/>
  <c r="O59" i="17"/>
  <c r="I11" i="17"/>
  <c r="I22" i="17"/>
  <c r="K18" i="17"/>
  <c r="N13" i="17"/>
  <c r="N41" i="17"/>
  <c r="I75" i="17"/>
  <c r="N93" i="17"/>
  <c r="N247" i="17"/>
  <c r="O402" i="17"/>
  <c r="N341" i="17"/>
  <c r="N321" i="17"/>
  <c r="I382" i="17"/>
  <c r="I304" i="17"/>
  <c r="N308" i="17"/>
  <c r="M388" i="17"/>
  <c r="J160" i="17"/>
  <c r="J56" i="17"/>
  <c r="O326" i="17"/>
  <c r="O349" i="17"/>
  <c r="I363" i="17"/>
  <c r="N263" i="17"/>
  <c r="N154" i="17"/>
  <c r="N148" i="17"/>
  <c r="N138" i="17"/>
  <c r="N22" i="17"/>
  <c r="I60" i="17"/>
  <c r="I184" i="17"/>
  <c r="I216" i="17"/>
  <c r="I72" i="17"/>
  <c r="M224" i="17"/>
  <c r="I88" i="17"/>
  <c r="N268" i="17"/>
  <c r="N385" i="17"/>
  <c r="J359" i="17"/>
  <c r="I352" i="17"/>
  <c r="I159" i="17"/>
  <c r="I281" i="17"/>
  <c r="I9" i="17"/>
  <c r="N391" i="17"/>
  <c r="K390" i="17"/>
  <c r="K406" i="17"/>
  <c r="O352" i="17"/>
  <c r="N283" i="17"/>
  <c r="N333" i="17"/>
  <c r="J392" i="17"/>
  <c r="J292" i="17"/>
  <c r="N336" i="17"/>
  <c r="M378" i="17"/>
  <c r="J270" i="17"/>
  <c r="O267" i="17"/>
  <c r="J96" i="17"/>
  <c r="J205" i="17"/>
  <c r="J228" i="17"/>
  <c r="J225" i="17"/>
  <c r="J164" i="17"/>
  <c r="J410" i="17"/>
  <c r="J14" i="17"/>
  <c r="J34" i="17"/>
  <c r="J13" i="17"/>
  <c r="I26" i="17"/>
  <c r="I262" i="17"/>
  <c r="I202" i="17"/>
  <c r="K170" i="17"/>
  <c r="N171" i="17"/>
  <c r="N158" i="17"/>
  <c r="N132" i="17"/>
  <c r="N28" i="17"/>
  <c r="N69" i="17"/>
  <c r="N255" i="17"/>
  <c r="N156" i="17"/>
  <c r="N40" i="17"/>
  <c r="I35" i="17"/>
  <c r="I161" i="17"/>
  <c r="N89" i="17"/>
  <c r="I93" i="17"/>
  <c r="N258" i="17"/>
  <c r="N119" i="17"/>
  <c r="N174" i="17"/>
  <c r="N202" i="17"/>
  <c r="N236" i="17"/>
  <c r="N231" i="17"/>
  <c r="J226" i="17"/>
  <c r="J78" i="17"/>
  <c r="I124" i="17"/>
  <c r="I67" i="17"/>
  <c r="I119" i="17"/>
  <c r="I222" i="17"/>
  <c r="N209" i="17"/>
  <c r="N31" i="17"/>
  <c r="I63" i="17"/>
  <c r="I85" i="17"/>
  <c r="O254" i="17"/>
  <c r="I128" i="17"/>
  <c r="N87" i="17"/>
  <c r="N133" i="17"/>
  <c r="I175" i="17"/>
  <c r="N120" i="17"/>
  <c r="N251" i="17"/>
  <c r="J290" i="17"/>
  <c r="J277" i="17"/>
  <c r="I389" i="17"/>
  <c r="O117" i="17"/>
  <c r="I25" i="17"/>
  <c r="N201" i="17"/>
  <c r="I182" i="17"/>
  <c r="J174" i="17"/>
  <c r="J51" i="17"/>
  <c r="J60" i="17"/>
  <c r="J22" i="17"/>
  <c r="J260" i="17"/>
  <c r="J37" i="17"/>
  <c r="O20" i="17"/>
  <c r="N52" i="17"/>
  <c r="N169" i="17"/>
  <c r="I70" i="17"/>
  <c r="I84" i="17"/>
  <c r="N161" i="17"/>
  <c r="J374" i="17"/>
  <c r="O49" i="17"/>
  <c r="O119" i="17"/>
  <c r="M180" i="17"/>
  <c r="I259" i="17"/>
  <c r="K140" i="17"/>
  <c r="I247" i="17"/>
  <c r="K63" i="17"/>
  <c r="I154" i="17"/>
  <c r="K383" i="17"/>
  <c r="J156" i="17"/>
  <c r="N322" i="17"/>
  <c r="J406" i="17"/>
  <c r="J91" i="17"/>
  <c r="J98" i="17"/>
  <c r="J123" i="17"/>
  <c r="J44" i="17"/>
  <c r="N47" i="17"/>
  <c r="N137" i="17"/>
  <c r="N175" i="17"/>
  <c r="N149" i="17"/>
  <c r="N85" i="17"/>
  <c r="N266" i="17"/>
  <c r="N261" i="17"/>
  <c r="N53" i="17"/>
  <c r="N373" i="17"/>
  <c r="I356" i="17"/>
  <c r="O272" i="17"/>
  <c r="N386" i="17"/>
  <c r="J90" i="17"/>
  <c r="J65" i="17"/>
  <c r="J151" i="17"/>
  <c r="N173" i="17"/>
  <c r="N187" i="17"/>
  <c r="N134" i="17"/>
  <c r="I165" i="17"/>
  <c r="I136" i="17"/>
  <c r="I131" i="17"/>
  <c r="I206" i="17"/>
  <c r="N188" i="17"/>
  <c r="I267" i="17"/>
  <c r="I220" i="17"/>
  <c r="J196" i="17"/>
  <c r="N127" i="17"/>
  <c r="I150" i="17"/>
  <c r="I406" i="17"/>
  <c r="K312" i="17"/>
  <c r="I307" i="17"/>
  <c r="I414" i="17"/>
  <c r="I199" i="17"/>
  <c r="O334" i="17"/>
  <c r="J163" i="17"/>
  <c r="J93" i="17"/>
  <c r="N75" i="17"/>
  <c r="N203" i="17"/>
  <c r="N122" i="17"/>
  <c r="I231" i="17"/>
  <c r="I232" i="17"/>
  <c r="I86" i="17"/>
  <c r="N412" i="17"/>
  <c r="O303" i="17"/>
  <c r="I181" i="17"/>
  <c r="I42" i="17"/>
  <c r="N224" i="17"/>
  <c r="I183" i="17"/>
  <c r="O317" i="17"/>
  <c r="N348" i="17"/>
  <c r="K342" i="17"/>
  <c r="O380" i="17"/>
  <c r="N274" i="17"/>
  <c r="N407" i="17"/>
  <c r="N285" i="17"/>
  <c r="N377" i="17"/>
  <c r="N414" i="17"/>
  <c r="I276" i="17"/>
  <c r="I174" i="17"/>
  <c r="N279" i="17"/>
  <c r="K345" i="17"/>
  <c r="J128" i="17"/>
  <c r="J30" i="17"/>
  <c r="O114" i="17"/>
  <c r="I135" i="17"/>
  <c r="I24" i="17"/>
  <c r="I62" i="17"/>
  <c r="N366" i="17"/>
  <c r="O322" i="17"/>
  <c r="N130" i="17"/>
  <c r="N371" i="17"/>
  <c r="I268" i="17"/>
  <c r="N310" i="17"/>
  <c r="N290" i="17"/>
  <c r="N312" i="17"/>
  <c r="N278" i="17"/>
  <c r="N325" i="17"/>
  <c r="N343" i="17"/>
  <c r="J360" i="17"/>
  <c r="J397" i="17"/>
  <c r="I256" i="17"/>
  <c r="I186" i="17"/>
  <c r="K280" i="17"/>
  <c r="K269" i="17"/>
  <c r="K268" i="17"/>
  <c r="K412" i="17"/>
  <c r="O305" i="17"/>
  <c r="J89" i="17"/>
  <c r="J153" i="17"/>
  <c r="J53" i="17"/>
  <c r="J41" i="17"/>
  <c r="J287" i="17"/>
  <c r="J223" i="17"/>
  <c r="J181" i="17"/>
  <c r="J232" i="17"/>
  <c r="O61" i="17"/>
  <c r="I205" i="17"/>
  <c r="I66" i="17"/>
  <c r="I221" i="17"/>
  <c r="I192" i="17"/>
  <c r="I149" i="17"/>
  <c r="K237" i="17"/>
  <c r="I32" i="17"/>
  <c r="K301" i="17"/>
  <c r="N288" i="17"/>
  <c r="I151" i="17"/>
  <c r="K277" i="17"/>
  <c r="I69" i="17"/>
  <c r="K74" i="17"/>
  <c r="O77" i="17"/>
  <c r="N409" i="17"/>
  <c r="J312" i="17"/>
  <c r="K378" i="17"/>
  <c r="J251" i="17"/>
  <c r="I21" i="17"/>
  <c r="N179" i="17"/>
  <c r="O405" i="17"/>
  <c r="O365" i="17"/>
  <c r="J224" i="17"/>
  <c r="J254" i="17"/>
  <c r="J72" i="17"/>
  <c r="J61" i="17"/>
  <c r="N37" i="17"/>
  <c r="N159" i="17"/>
  <c r="N44" i="17"/>
  <c r="O346" i="17"/>
  <c r="N384" i="17"/>
  <c r="J129" i="17"/>
  <c r="I230" i="17"/>
  <c r="K367" i="17"/>
  <c r="K152" i="17"/>
  <c r="N199" i="17"/>
  <c r="N210" i="17"/>
  <c r="J273" i="17"/>
  <c r="N375" i="17"/>
  <c r="N320" i="17"/>
  <c r="K403" i="17"/>
  <c r="J193" i="17"/>
  <c r="J301" i="17"/>
  <c r="O355" i="17"/>
  <c r="I40" i="17"/>
  <c r="K128" i="17"/>
  <c r="N213" i="17"/>
  <c r="N345" i="17"/>
  <c r="I143" i="17"/>
  <c r="I409" i="17"/>
  <c r="I163" i="17"/>
  <c r="O274" i="17"/>
  <c r="J85" i="17"/>
  <c r="J12" i="17"/>
  <c r="J122" i="17"/>
  <c r="O120" i="17"/>
  <c r="I146" i="17"/>
  <c r="J162" i="17"/>
  <c r="N114" i="17"/>
  <c r="I122" i="17"/>
  <c r="N42" i="17"/>
  <c r="N135" i="17"/>
  <c r="O327" i="17"/>
  <c r="O401" i="17"/>
  <c r="J165" i="17"/>
  <c r="N147" i="17"/>
  <c r="K395" i="17"/>
  <c r="O269" i="17"/>
  <c r="I407" i="17"/>
  <c r="J55" i="17"/>
  <c r="N151" i="17"/>
  <c r="O293" i="17"/>
  <c r="N32" i="17"/>
  <c r="I374" i="17"/>
  <c r="J323" i="17"/>
  <c r="J408" i="17"/>
  <c r="I321" i="17"/>
  <c r="N38" i="17"/>
  <c r="N265" i="17"/>
  <c r="N215" i="17"/>
  <c r="O297" i="17"/>
  <c r="J158" i="17"/>
  <c r="J402" i="17"/>
  <c r="I157" i="17"/>
  <c r="I249" i="17"/>
  <c r="N18" i="17"/>
  <c r="N144" i="17"/>
  <c r="N23" i="17"/>
  <c r="O301" i="17"/>
  <c r="N363" i="17"/>
  <c r="N323" i="17"/>
  <c r="N293" i="17"/>
  <c r="N304" i="17"/>
  <c r="N369" i="17"/>
  <c r="N406" i="17"/>
  <c r="N342" i="17"/>
  <c r="J304" i="17"/>
  <c r="J321" i="17"/>
  <c r="I140" i="17"/>
  <c r="I147" i="17"/>
  <c r="I49" i="17"/>
  <c r="K305" i="17"/>
  <c r="K397" i="17"/>
  <c r="J194" i="17"/>
  <c r="J120" i="17"/>
  <c r="J166" i="17"/>
  <c r="J137" i="17"/>
  <c r="I148" i="17"/>
  <c r="K155" i="17"/>
  <c r="N125" i="17"/>
  <c r="N11" i="17"/>
  <c r="N281" i="17"/>
  <c r="N408" i="17"/>
  <c r="N379" i="17"/>
  <c r="N354" i="17"/>
  <c r="N335" i="17"/>
  <c r="N398" i="17"/>
  <c r="N334" i="17"/>
  <c r="J383" i="17"/>
  <c r="J350" i="17"/>
  <c r="J349" i="17"/>
  <c r="I408" i="17"/>
  <c r="I404" i="17"/>
  <c r="I310" i="17"/>
  <c r="I326" i="17"/>
  <c r="K405" i="17"/>
  <c r="K346" i="17"/>
  <c r="K308" i="17"/>
  <c r="K279" i="17"/>
  <c r="K337" i="17"/>
  <c r="J230" i="17"/>
  <c r="J203" i="17"/>
  <c r="I152" i="17"/>
  <c r="I169" i="17"/>
  <c r="I201" i="17"/>
  <c r="K161" i="17"/>
  <c r="K144" i="17"/>
  <c r="K134" i="17"/>
  <c r="N262" i="17"/>
  <c r="N170" i="17"/>
  <c r="N152" i="17"/>
  <c r="N185" i="17"/>
  <c r="N216" i="17"/>
  <c r="N142" i="17"/>
  <c r="N176" i="17"/>
  <c r="I45" i="17"/>
  <c r="N292" i="17"/>
  <c r="N284" i="17"/>
  <c r="N346" i="17"/>
  <c r="N326" i="17"/>
  <c r="J288" i="17"/>
  <c r="J340" i="17"/>
  <c r="I401" i="17"/>
  <c r="K325" i="17"/>
  <c r="K370" i="17"/>
  <c r="K314" i="17"/>
  <c r="K358" i="17"/>
  <c r="K291" i="17"/>
  <c r="O273" i="17"/>
  <c r="J211" i="17"/>
  <c r="J49" i="17"/>
  <c r="J259" i="17"/>
  <c r="J64" i="17"/>
  <c r="J10" i="17"/>
  <c r="J47" i="17"/>
  <c r="J206" i="17"/>
  <c r="I257" i="17"/>
  <c r="I43" i="17"/>
  <c r="J86" i="17"/>
  <c r="I57" i="17"/>
  <c r="I73" i="17"/>
  <c r="N395" i="17"/>
  <c r="N360" i="17"/>
  <c r="N410" i="17"/>
  <c r="N273" i="17"/>
  <c r="N276" i="17"/>
  <c r="N399" i="17"/>
  <c r="N352" i="17"/>
  <c r="N365" i="17"/>
  <c r="N402" i="17"/>
  <c r="N338" i="17"/>
  <c r="N372" i="17"/>
  <c r="N382" i="17"/>
  <c r="N318" i="17"/>
  <c r="J308" i="17"/>
  <c r="J401" i="17"/>
  <c r="J394" i="17"/>
  <c r="I324" i="17"/>
  <c r="I303" i="17"/>
  <c r="I398" i="17"/>
  <c r="I207" i="17"/>
  <c r="I379" i="17"/>
  <c r="I345" i="17"/>
  <c r="N282" i="17"/>
  <c r="K413" i="17"/>
  <c r="O393" i="17"/>
  <c r="J141" i="17"/>
  <c r="J207" i="17"/>
  <c r="J262" i="17"/>
  <c r="J121" i="17"/>
  <c r="J134" i="17"/>
  <c r="J171" i="17"/>
  <c r="I156" i="17"/>
  <c r="I47" i="17"/>
  <c r="I38" i="17"/>
  <c r="I237" i="17"/>
  <c r="N164" i="17"/>
  <c r="N60" i="17"/>
  <c r="N34" i="17"/>
  <c r="I302" i="17"/>
  <c r="O287" i="17"/>
  <c r="O367" i="17"/>
  <c r="O320" i="17"/>
  <c r="N140" i="17"/>
  <c r="N260" i="17"/>
  <c r="N24" i="17"/>
  <c r="I55" i="17"/>
  <c r="J282" i="17"/>
  <c r="J306" i="17"/>
  <c r="N128" i="17"/>
  <c r="N65" i="17"/>
  <c r="N12" i="17"/>
  <c r="N15" i="17"/>
  <c r="I53" i="17"/>
  <c r="N39" i="17"/>
  <c r="O323" i="17"/>
  <c r="O400" i="17"/>
  <c r="J385" i="17"/>
  <c r="I166" i="17"/>
  <c r="J88" i="17"/>
  <c r="J58" i="17"/>
  <c r="J199" i="17"/>
  <c r="J66" i="17"/>
  <c r="J52" i="17"/>
  <c r="K209" i="17"/>
  <c r="N172" i="17"/>
  <c r="N55" i="17"/>
  <c r="N45" i="17"/>
  <c r="N68" i="17"/>
  <c r="N143" i="17"/>
  <c r="K364" i="17"/>
  <c r="J87" i="17"/>
  <c r="I126" i="17"/>
  <c r="I59" i="17"/>
  <c r="I260" i="17"/>
  <c r="I39" i="17"/>
  <c r="J365" i="17"/>
  <c r="J387" i="17"/>
  <c r="I362" i="17"/>
  <c r="I277" i="17"/>
  <c r="K307" i="17"/>
  <c r="K353" i="17"/>
  <c r="K313" i="17"/>
  <c r="K409" i="17"/>
  <c r="K359" i="17"/>
  <c r="N16" i="17"/>
  <c r="N88" i="17"/>
  <c r="N163" i="17"/>
  <c r="N19" i="17"/>
  <c r="I251" i="17"/>
  <c r="I78" i="17"/>
  <c r="I61" i="17"/>
  <c r="K293" i="17"/>
  <c r="K354" i="17"/>
  <c r="K282" i="17"/>
  <c r="J209" i="17"/>
  <c r="J43" i="17"/>
  <c r="J257" i="17"/>
  <c r="K266" i="17"/>
  <c r="O366" i="17"/>
  <c r="O360" i="17"/>
  <c r="O330" i="17"/>
  <c r="J363" i="17"/>
  <c r="J173" i="17"/>
  <c r="J247" i="17"/>
  <c r="I204" i="17"/>
  <c r="I130" i="17"/>
  <c r="N193" i="17"/>
  <c r="N220" i="17"/>
  <c r="N17" i="17"/>
  <c r="N61" i="17"/>
  <c r="N155" i="17"/>
  <c r="N131" i="17"/>
  <c r="I71" i="17"/>
  <c r="N182" i="17"/>
  <c r="N254" i="17"/>
  <c r="N43" i="17"/>
  <c r="I329" i="17"/>
  <c r="J327" i="17"/>
  <c r="I309" i="17"/>
  <c r="K386" i="17"/>
  <c r="J384" i="17"/>
  <c r="I380" i="17"/>
  <c r="O331" i="17"/>
  <c r="J219" i="17"/>
  <c r="J154" i="17"/>
  <c r="J204" i="17"/>
  <c r="J59" i="17"/>
  <c r="J168" i="17"/>
  <c r="J210" i="17"/>
  <c r="O65" i="17"/>
  <c r="I248" i="17"/>
  <c r="I138" i="17"/>
  <c r="I208" i="17"/>
  <c r="K77" i="17"/>
  <c r="N27" i="17"/>
  <c r="O350" i="17"/>
  <c r="J347" i="17"/>
  <c r="J382" i="17"/>
  <c r="J319" i="17"/>
  <c r="I376" i="17"/>
  <c r="I351" i="17"/>
  <c r="K387" i="17"/>
  <c r="O353" i="17"/>
  <c r="O389" i="17"/>
  <c r="O292" i="17"/>
  <c r="J398" i="17"/>
  <c r="J202" i="17"/>
  <c r="N153" i="17"/>
  <c r="N259" i="17"/>
  <c r="I27" i="17"/>
  <c r="N25" i="17"/>
  <c r="N126" i="17"/>
  <c r="O348" i="17"/>
  <c r="J343" i="17"/>
  <c r="K402" i="17"/>
  <c r="O395" i="17"/>
  <c r="O285" i="17"/>
  <c r="O403" i="17"/>
  <c r="J136" i="17"/>
  <c r="K330" i="17"/>
  <c r="I396" i="17"/>
  <c r="N73" i="17"/>
  <c r="N116" i="17"/>
  <c r="N225" i="17"/>
  <c r="I155" i="17"/>
  <c r="I118" i="17"/>
  <c r="K270" i="17"/>
  <c r="J405" i="17"/>
  <c r="K414" i="17"/>
  <c r="J317" i="17"/>
  <c r="J157" i="17"/>
  <c r="J19" i="17"/>
  <c r="N190" i="17"/>
  <c r="O392" i="17"/>
  <c r="J339" i="17"/>
  <c r="J334" i="17"/>
  <c r="I381" i="17"/>
  <c r="I319" i="17"/>
  <c r="J361" i="17"/>
  <c r="O351" i="17"/>
  <c r="O409" i="17"/>
  <c r="O373" i="17"/>
  <c r="J124" i="17"/>
  <c r="J190" i="17"/>
  <c r="J313" i="17"/>
  <c r="O399" i="17"/>
  <c r="K212" i="17"/>
  <c r="N76" i="17"/>
  <c r="I51" i="17"/>
  <c r="I172" i="17"/>
  <c r="I366" i="17"/>
  <c r="K287" i="17"/>
  <c r="K393" i="17"/>
  <c r="N191" i="17"/>
  <c r="N195" i="17"/>
  <c r="N208" i="17"/>
  <c r="N221" i="17"/>
  <c r="N64" i="17"/>
  <c r="N77" i="17"/>
  <c r="N168" i="17"/>
  <c r="J320" i="17"/>
  <c r="J381" i="17"/>
  <c r="I388" i="17"/>
  <c r="J283" i="17"/>
  <c r="J253" i="17"/>
  <c r="J133" i="17"/>
  <c r="J75" i="17"/>
  <c r="J127" i="17"/>
  <c r="J27" i="17"/>
  <c r="K44" i="17"/>
  <c r="N92" i="17"/>
  <c r="N95" i="17"/>
  <c r="O378" i="17"/>
  <c r="I290" i="17"/>
  <c r="K388" i="17"/>
  <c r="K384" i="17"/>
  <c r="I350" i="17"/>
  <c r="O369" i="17"/>
  <c r="J17" i="17"/>
  <c r="J79" i="17"/>
  <c r="J159" i="17"/>
  <c r="J130" i="17"/>
  <c r="J187" i="17"/>
  <c r="J131" i="17"/>
  <c r="J67" i="17"/>
  <c r="I217" i="17"/>
  <c r="N57" i="17"/>
  <c r="N252" i="17"/>
  <c r="N157" i="17"/>
  <c r="I405" i="17"/>
  <c r="I360" i="17"/>
  <c r="J201" i="17"/>
  <c r="I200" i="17"/>
  <c r="N26" i="17"/>
  <c r="J195" i="17"/>
  <c r="J234" i="17"/>
  <c r="J221" i="17"/>
  <c r="N78" i="17"/>
  <c r="N21" i="17"/>
  <c r="N48" i="17"/>
  <c r="N184" i="17"/>
  <c r="N205" i="17"/>
  <c r="N70" i="17"/>
  <c r="N74" i="17"/>
  <c r="N248" i="17"/>
  <c r="N58" i="17"/>
  <c r="N117" i="17"/>
  <c r="N136" i="17"/>
  <c r="N211" i="17"/>
  <c r="K334" i="17"/>
  <c r="I359" i="17"/>
  <c r="J20" i="17"/>
  <c r="J23" i="17"/>
  <c r="I224" i="17"/>
  <c r="K19" i="17"/>
  <c r="N186" i="17"/>
  <c r="I258" i="17"/>
  <c r="I209" i="17"/>
  <c r="I210" i="17"/>
  <c r="I74" i="17"/>
  <c r="I211" i="17"/>
  <c r="I261" i="17"/>
  <c r="J118" i="17"/>
  <c r="J265" i="17"/>
  <c r="N218" i="17"/>
  <c r="O333" i="17"/>
  <c r="I273" i="17"/>
  <c r="J332" i="17"/>
  <c r="O271" i="17"/>
  <c r="J38" i="17"/>
  <c r="J155" i="17"/>
  <c r="I188" i="17"/>
  <c r="N124" i="17"/>
  <c r="K404" i="17"/>
  <c r="O386" i="17"/>
  <c r="I280" i="17"/>
  <c r="K362" i="17"/>
  <c r="K361" i="17"/>
  <c r="J185" i="17"/>
  <c r="J144" i="17"/>
  <c r="I134" i="17"/>
  <c r="J71" i="17"/>
  <c r="N46" i="17"/>
  <c r="N63" i="17"/>
  <c r="N141" i="17"/>
  <c r="N121" i="17"/>
  <c r="N204" i="17"/>
  <c r="N160" i="17"/>
  <c r="J222" i="17"/>
  <c r="J92" i="17"/>
  <c r="O388" i="17"/>
  <c r="O325" i="17"/>
  <c r="N277" i="17"/>
  <c r="J335" i="17"/>
  <c r="J414" i="17"/>
  <c r="I274" i="17"/>
  <c r="I314" i="17"/>
  <c r="I395" i="17"/>
  <c r="I292" i="17"/>
  <c r="I393" i="17"/>
  <c r="J314" i="17"/>
  <c r="O379" i="17"/>
  <c r="O363" i="17"/>
  <c r="J116" i="17"/>
  <c r="J255" i="17"/>
  <c r="J46" i="17"/>
  <c r="I125" i="17"/>
  <c r="J50" i="17"/>
  <c r="O180" i="17"/>
  <c r="N392" i="17"/>
  <c r="N397" i="17"/>
  <c r="N404" i="17"/>
  <c r="N340" i="17"/>
  <c r="N350" i="17"/>
  <c r="J284" i="17"/>
  <c r="I311" i="17"/>
  <c r="I173" i="17"/>
  <c r="I269" i="17"/>
  <c r="I390" i="17"/>
  <c r="J305" i="17"/>
  <c r="J148" i="17"/>
  <c r="J135" i="17"/>
  <c r="J119" i="17"/>
  <c r="J256" i="17"/>
  <c r="O282" i="17"/>
  <c r="O309" i="17"/>
  <c r="N264" i="17"/>
  <c r="N200" i="17"/>
  <c r="O321" i="17"/>
  <c r="N270" i="17"/>
  <c r="J373" i="17"/>
  <c r="O268" i="17"/>
  <c r="I194" i="17"/>
  <c r="N257" i="17"/>
  <c r="N84" i="17"/>
  <c r="N305" i="17"/>
  <c r="I308" i="17"/>
  <c r="I214" i="17"/>
  <c r="O279" i="17"/>
  <c r="O307" i="17"/>
  <c r="J161" i="17"/>
  <c r="J208" i="17"/>
  <c r="N139" i="17"/>
  <c r="N229" i="17"/>
  <c r="N10" i="17"/>
  <c r="O384" i="17"/>
  <c r="N280" i="17"/>
  <c r="I313" i="17"/>
  <c r="I399" i="17"/>
  <c r="N383" i="17"/>
  <c r="J390" i="17"/>
  <c r="N353" i="17"/>
  <c r="J267" i="17"/>
  <c r="I328" i="17"/>
  <c r="I383" i="17"/>
  <c r="O381" i="17"/>
  <c r="O329" i="17"/>
  <c r="O318" i="17"/>
  <c r="J200" i="17"/>
  <c r="J24" i="17"/>
  <c r="N307" i="17"/>
  <c r="N319" i="17"/>
  <c r="J413" i="17"/>
  <c r="I385" i="17"/>
  <c r="K369" i="17"/>
  <c r="J281" i="17"/>
  <c r="O375" i="17"/>
  <c r="O328" i="17"/>
  <c r="J236" i="17"/>
  <c r="J189" i="17"/>
  <c r="J16" i="17"/>
  <c r="J26" i="17"/>
  <c r="J94" i="17"/>
  <c r="N36" i="17"/>
  <c r="N230" i="17"/>
  <c r="N381" i="17"/>
  <c r="O376" i="17"/>
  <c r="N328" i="17"/>
  <c r="J342" i="17"/>
  <c r="K333" i="17"/>
  <c r="J400" i="17"/>
  <c r="O276" i="17"/>
  <c r="O411" i="17"/>
  <c r="O283" i="17"/>
  <c r="J74" i="17"/>
  <c r="J264" i="17"/>
  <c r="J40" i="17"/>
  <c r="J218" i="17"/>
  <c r="K351" i="17"/>
  <c r="O354" i="17"/>
  <c r="K341" i="17"/>
  <c r="J367" i="17"/>
  <c r="J372" i="17"/>
  <c r="J266" i="17"/>
  <c r="I285" i="17"/>
  <c r="I384" i="17"/>
  <c r="K396" i="17"/>
  <c r="J355" i="17"/>
  <c r="I377" i="17"/>
  <c r="J217" i="17"/>
  <c r="J145" i="17"/>
  <c r="J147" i="17"/>
  <c r="I255" i="17"/>
  <c r="J369" i="17"/>
  <c r="J395" i="17"/>
  <c r="K292" i="17"/>
  <c r="K410" i="17"/>
  <c r="J336" i="17"/>
  <c r="O280" i="17"/>
  <c r="J62" i="17"/>
  <c r="K318" i="17"/>
  <c r="J348" i="17"/>
  <c r="J366" i="17"/>
  <c r="J326" i="17"/>
  <c r="J302" i="17"/>
  <c r="I336" i="17"/>
  <c r="I361" i="17"/>
  <c r="K400" i="17"/>
  <c r="K372" i="17"/>
  <c r="J311" i="17"/>
  <c r="J191" i="17"/>
  <c r="J258" i="17"/>
  <c r="J274" i="17"/>
  <c r="J139" i="17"/>
  <c r="I117" i="17"/>
  <c r="I41" i="17"/>
  <c r="I413" i="17"/>
  <c r="I271" i="17"/>
  <c r="K408" i="17"/>
  <c r="K276" i="17"/>
  <c r="K366" i="17"/>
  <c r="O340" i="17"/>
  <c r="J132" i="17"/>
  <c r="J143" i="17"/>
  <c r="J175" i="17"/>
  <c r="I12" i="17"/>
  <c r="J18" i="17"/>
  <c r="O358" i="17"/>
  <c r="J399" i="17"/>
  <c r="J370" i="17"/>
  <c r="I365" i="17"/>
  <c r="K321" i="17"/>
  <c r="K350" i="17"/>
  <c r="I15" i="17"/>
  <c r="O404" i="17"/>
  <c r="O372" i="17"/>
  <c r="O356" i="17"/>
  <c r="K352" i="17"/>
  <c r="J375" i="17"/>
  <c r="J376" i="17"/>
  <c r="I347" i="17"/>
  <c r="K302" i="17"/>
  <c r="K306" i="17"/>
  <c r="J150" i="17"/>
  <c r="J73" i="17"/>
  <c r="J388" i="17"/>
  <c r="K343" i="17"/>
  <c r="K317" i="17"/>
  <c r="K9" i="17"/>
  <c r="K304" i="17"/>
  <c r="K399" i="17"/>
  <c r="K303" i="17"/>
  <c r="I349" i="17"/>
  <c r="J391" i="17"/>
  <c r="O387" i="17"/>
  <c r="O343" i="17"/>
  <c r="J213" i="17"/>
  <c r="J252" i="17"/>
  <c r="O382" i="17"/>
  <c r="J291" i="17"/>
  <c r="J11" i="17"/>
  <c r="O310" i="17"/>
  <c r="J354" i="17"/>
  <c r="I397" i="17"/>
  <c r="I371" i="17"/>
  <c r="I367" i="17"/>
  <c r="K380" i="17"/>
  <c r="J324" i="17"/>
  <c r="O337" i="17"/>
  <c r="J95" i="17"/>
  <c r="J176" i="17"/>
  <c r="J170" i="17"/>
  <c r="K335" i="17"/>
  <c r="J352" i="17"/>
  <c r="I266" i="17"/>
  <c r="I346" i="17"/>
  <c r="I180" i="17"/>
  <c r="I318" i="17"/>
  <c r="I284" i="17"/>
  <c r="K363" i="17"/>
  <c r="K278" i="17"/>
  <c r="K356" i="17"/>
  <c r="J412" i="17"/>
  <c r="O357" i="17"/>
  <c r="O278" i="17"/>
  <c r="O344" i="17"/>
  <c r="J117" i="17"/>
  <c r="I344" i="17"/>
  <c r="O394" i="17"/>
  <c r="K368" i="17"/>
  <c r="M300" i="17"/>
  <c r="M298" i="17"/>
  <c r="K344" i="17"/>
  <c r="J356" i="17"/>
  <c r="J325" i="17"/>
  <c r="I279" i="17"/>
  <c r="J70" i="17"/>
  <c r="J39" i="17"/>
  <c r="N297" i="17"/>
  <c r="J351" i="17"/>
  <c r="I392" i="17"/>
  <c r="I312" i="17"/>
  <c r="K288" i="17"/>
  <c r="O332" i="17"/>
  <c r="O385" i="17"/>
  <c r="O397" i="17"/>
  <c r="J237" i="17"/>
  <c r="J371" i="17"/>
  <c r="I391" i="17"/>
  <c r="I283" i="17"/>
  <c r="O414" i="17"/>
  <c r="O398" i="17"/>
  <c r="M178" i="17"/>
  <c r="K365" i="17"/>
  <c r="J378" i="17"/>
  <c r="I348" i="17"/>
  <c r="I354" i="17"/>
  <c r="I298" i="17"/>
  <c r="I334" i="17"/>
  <c r="I278" i="17"/>
  <c r="I272" i="17"/>
  <c r="I357" i="17"/>
  <c r="K389" i="17"/>
  <c r="K377" i="17"/>
  <c r="K371" i="17"/>
  <c r="O347" i="17"/>
  <c r="J48" i="17"/>
  <c r="J186" i="17"/>
  <c r="J33" i="17"/>
  <c r="O364" i="17"/>
  <c r="J307" i="17"/>
  <c r="J358" i="17"/>
  <c r="J357" i="17"/>
  <c r="J328" i="17"/>
  <c r="I340" i="17"/>
  <c r="I355" i="17"/>
  <c r="K411" i="17"/>
  <c r="O9" i="17"/>
  <c r="O412" i="17"/>
  <c r="O362" i="17"/>
  <c r="K339" i="17"/>
  <c r="J403" i="17"/>
  <c r="J362" i="17"/>
  <c r="I178" i="17"/>
  <c r="I387" i="17"/>
  <c r="K394" i="17"/>
  <c r="K355" i="17"/>
  <c r="J42" i="17"/>
  <c r="J344" i="17"/>
  <c r="I325" i="17"/>
  <c r="K331" i="17"/>
  <c r="J364" i="17"/>
  <c r="O406" i="17"/>
  <c r="J380" i="17"/>
  <c r="I341" i="17"/>
  <c r="I293" i="17"/>
  <c r="I403" i="17"/>
  <c r="K398" i="17"/>
  <c r="K373" i="17"/>
  <c r="K348" i="17"/>
  <c r="O345" i="17"/>
  <c r="O306" i="17"/>
  <c r="O281" i="17"/>
  <c r="J21" i="17"/>
  <c r="J263" i="17"/>
  <c r="O370" i="17"/>
  <c r="K336" i="17"/>
  <c r="K267" i="17"/>
  <c r="K401" i="17"/>
  <c r="I412" i="17"/>
  <c r="J404" i="17"/>
  <c r="O336" i="17"/>
  <c r="O359" i="17"/>
  <c r="J341" i="17"/>
  <c r="I368" i="17"/>
  <c r="I335" i="17"/>
  <c r="K379" i="17"/>
  <c r="J333" i="17"/>
  <c r="I342" i="17"/>
  <c r="N299" i="17"/>
  <c r="I386" i="17"/>
  <c r="I411" i="17"/>
  <c r="I369" i="17"/>
  <c r="K407" i="17"/>
  <c r="O311" i="17"/>
  <c r="O314" i="17"/>
  <c r="O391" i="17"/>
  <c r="K357" i="17"/>
  <c r="J337" i="17"/>
  <c r="J353" i="17"/>
  <c r="K311" i="17"/>
  <c r="K310" i="17"/>
  <c r="J377" i="17"/>
  <c r="J331" i="17"/>
  <c r="I317" i="17"/>
  <c r="K381" i="17"/>
  <c r="K375" i="17"/>
  <c r="O290" i="17"/>
  <c r="O291" i="17"/>
  <c r="O413" i="17"/>
  <c r="J396" i="17"/>
  <c r="I410" i="17"/>
  <c r="O407" i="17"/>
  <c r="O266" i="17"/>
  <c r="K385" i="17"/>
  <c r="O342" i="17"/>
  <c r="J386" i="17"/>
  <c r="M179" i="17"/>
  <c r="K338" i="17"/>
  <c r="J177" i="17"/>
  <c r="K327" i="17"/>
  <c r="O324" i="17"/>
  <c r="K299" i="17"/>
  <c r="K340" i="17"/>
  <c r="I332" i="17"/>
  <c r="I402" i="17"/>
  <c r="I338" i="17"/>
  <c r="O288" i="17"/>
  <c r="J297" i="17"/>
  <c r="J329" i="17"/>
  <c r="N300" i="17"/>
  <c r="I372" i="17"/>
  <c r="K324" i="17"/>
  <c r="O300" i="17"/>
  <c r="N298" i="17"/>
  <c r="J180" i="17"/>
  <c r="K347" i="17"/>
  <c r="K319" i="17"/>
  <c r="O298" i="17"/>
  <c r="K178" i="17"/>
  <c r="I337" i="17"/>
  <c r="I300" i="17"/>
  <c r="N178" i="17"/>
  <c r="J318" i="17"/>
  <c r="O178" i="17"/>
  <c r="J345" i="17"/>
  <c r="J322" i="17"/>
  <c r="J179" i="17"/>
  <c r="M177" i="17"/>
  <c r="K349" i="17"/>
  <c r="J300" i="17"/>
  <c r="K328" i="17"/>
  <c r="O177" i="17"/>
  <c r="K179" i="17"/>
  <c r="N177" i="17"/>
  <c r="K177" i="17"/>
  <c r="N180" i="17"/>
  <c r="J298" i="17"/>
  <c r="I394" i="17"/>
  <c r="I330" i="17"/>
  <c r="I299" i="17"/>
  <c r="J330" i="17"/>
  <c r="I322" i="17"/>
  <c r="I297" i="17"/>
  <c r="M297" i="17"/>
  <c r="K329" i="17"/>
  <c r="K326" i="17"/>
  <c r="K298" i="17"/>
  <c r="J346" i="17"/>
  <c r="J178" i="17"/>
  <c r="I378" i="17"/>
  <c r="I179" i="17"/>
  <c r="I323" i="17"/>
  <c r="K297" i="17"/>
  <c r="K300" i="17"/>
  <c r="K332" i="17"/>
  <c r="K323" i="17"/>
  <c r="K180" i="17"/>
  <c r="J338" i="17"/>
  <c r="J299" i="17"/>
  <c r="I364" i="17"/>
  <c r="I370" i="17"/>
  <c r="I17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Knapp, David</author>
  </authors>
  <commentList>
    <comment ref="H6" authorId="0" shapeId="0" xr:uid="{00000000-0006-0000-0000-000001000000}">
      <text>
        <r>
          <rPr>
            <sz val="9"/>
            <color indexed="81"/>
            <rFont val="Tahoma"/>
            <family val="2"/>
          </rPr>
          <t>CPI estimates cable fills with the following values:
.20" OD for Cat 5e 4-pair UTP
.25" OD for Cat 6 4-pair UTP
.30" OD for Cat 6a 4-pair UTP
Calculations assume round cables.
Change the values to match your cable to estimate more accurate cable fills. Enter the outside diameter of the cable in inches.</t>
        </r>
      </text>
    </comment>
    <comment ref="H7" authorId="0" shapeId="0" xr:uid="{00000000-0006-0000-0000-000002000000}">
      <text>
        <r>
          <rPr>
            <sz val="9"/>
            <color indexed="81"/>
            <rFont val="Tahoma"/>
            <family val="2"/>
          </rPr>
          <t>Enter fill (how full) as a percentage.
For vertical and horizontal cable managers:
50% fill is recommended for planning.
100% is the maximum fill. 
100% fill returns the maximum number of loose cables that will fit in the manager at a 50% fill ratio.
If you enter a fill that exceeds the maximum fill, the value for the maximum fill will be returned.</t>
        </r>
      </text>
    </comment>
  </commentList>
</comments>
</file>

<file path=xl/sharedStrings.xml><?xml version="1.0" encoding="utf-8"?>
<sst xmlns="http://schemas.openxmlformats.org/spreadsheetml/2006/main" count="1378" uniqueCount="850">
  <si>
    <t>Change the values in the cells that are highlighted in yellow to estimate cable fill values for different diameter cables or fill ratios.</t>
  </si>
  <si>
    <t>Estimated Cable Fill Capacities                                                                                                                       for CPI Cable Management and Pathway Products</t>
  </si>
  <si>
    <t>Part                       Number</t>
  </si>
  <si>
    <t>Description</t>
  </si>
  <si>
    <t>Cable Manager Specs.</t>
  </si>
  <si>
    <t>Recommended Fill</t>
  </si>
  <si>
    <t>Maximum Cable Fill</t>
  </si>
  <si>
    <t>Recommended Cable Fill</t>
  </si>
  <si>
    <t>Interior Width (in.)</t>
  </si>
  <si>
    <t>Interior Depth (in.)</t>
  </si>
  <si>
    <t>Usable Area                                  (sq. in.)</t>
  </si>
  <si>
    <t>Cable</t>
  </si>
  <si>
    <t>Cat 5e</t>
  </si>
  <si>
    <t>Cat 6</t>
  </si>
  <si>
    <t>Cat 6a</t>
  </si>
  <si>
    <t>OD (in.)</t>
  </si>
  <si>
    <t>Fill (%)</t>
  </si>
  <si>
    <t>Vertical Cable Managers for Racks</t>
  </si>
  <si>
    <t>11374-XXX</t>
  </si>
  <si>
    <t>SS Wide Vertical Cable Section, 6"W</t>
  </si>
  <si>
    <t>5.6</t>
  </si>
  <si>
    <t>6.0</t>
  </si>
  <si>
    <t>11378-X02</t>
  </si>
  <si>
    <t>Extension, SS Narrow Vertical Cable Section, 2'H x 3.65"W</t>
  </si>
  <si>
    <t>3.5</t>
  </si>
  <si>
    <t>11378-X01</t>
  </si>
  <si>
    <t>Extension, SS Wide Vertical Cable Section, 2'H x 6"W</t>
  </si>
  <si>
    <t>11584-X02</t>
  </si>
  <si>
    <t>Extension, SS Narrow Vertical Cable Section, 1'H x 3.65"W</t>
  </si>
  <si>
    <t>11584-X01</t>
  </si>
  <si>
    <t>Extension, SS Wide Vertical Cable Section, 1'H x 6"W</t>
  </si>
  <si>
    <t>11729-XXX</t>
  </si>
  <si>
    <t>DS Wide Vertical Cable Sect, 6"W (Front/Rear)</t>
  </si>
  <si>
    <t>5.7</t>
  </si>
  <si>
    <t>Front</t>
  </si>
  <si>
    <t>Rear</t>
  </si>
  <si>
    <t>11730-XXX</t>
  </si>
  <si>
    <t>SS Narrow Vertical Cable Section, 3.65"W</t>
  </si>
  <si>
    <t>11781-X02</t>
  </si>
  <si>
    <t>Extension, DS Narrow Vertical Cabling Section, 1'H x 3.65"W (Front/Rear)</t>
  </si>
  <si>
    <t>11781-X01</t>
  </si>
  <si>
    <t>Extension, DS Wide Vertical Cabling Section, 1'H x 6"W (Front/Rear)</t>
  </si>
  <si>
    <t>11782-X02</t>
  </si>
  <si>
    <t>Extension, DS Narrow Vertical Cabling Section, 2'H x 3.65"W (Front/Rear)</t>
  </si>
  <si>
    <t>11782-X01</t>
  </si>
  <si>
    <t>Extension, DS Wide Vertical Cabling Section, 2'H x 6"W (Front/Rear)</t>
  </si>
  <si>
    <t>12096-XXX</t>
  </si>
  <si>
    <t>DS Narrow Vertical Cable Sect, 3.65"W (Front/Rear)</t>
  </si>
  <si>
    <t>12830-X03</t>
  </si>
  <si>
    <t>SS Global Vertical Cabling Section, 3.65"W X 6.76"D, 7'H</t>
  </si>
  <si>
    <t>12831-X03</t>
  </si>
  <si>
    <t>SS Global Vertical Cabling Section, 6"W X 6.76"D, 7'H</t>
  </si>
  <si>
    <t>12832-X03</t>
  </si>
  <si>
    <t>SS Global Vertical Cabling Section, 3.65"W X 9.30"D, 7'H</t>
  </si>
  <si>
    <t>12833-X03</t>
  </si>
  <si>
    <t>SS Global Vertical Cabling Section, 6"W X 9.30"D, 7'H</t>
  </si>
  <si>
    <t>5.4</t>
  </si>
  <si>
    <t>12834-X03</t>
  </si>
  <si>
    <t>SS Global Vertical Cabling Section, 10"W X 6.76"D, 7'H</t>
  </si>
  <si>
    <t>12835-X03</t>
  </si>
  <si>
    <t>SS Global Vertical Cabling Section, 10"W X 9.30"D, 7'H</t>
  </si>
  <si>
    <t>12836-X01</t>
  </si>
  <si>
    <t>Global Vertical Cabling Section, Ring Set, 3.65"W X 6.38"D, 7 EA</t>
  </si>
  <si>
    <t>12836-X02</t>
  </si>
  <si>
    <t>Global Vertical Cabling Section, Ring Set, 6"W X 6.38"D, 7 EA</t>
  </si>
  <si>
    <t>5.8</t>
  </si>
  <si>
    <t>12836-X03</t>
  </si>
  <si>
    <t>Global Vertical Cabling Section, Ring Set,  10"W X 6.38"D, 7 EA</t>
  </si>
  <si>
    <t>13901-7XX</t>
  </si>
  <si>
    <t xml:space="preserve">DS Global Vertical Cabling Section, 3.65"W X 13.52"D, 7'H    </t>
  </si>
  <si>
    <t>Varies</t>
  </si>
  <si>
    <t>13902-7XX</t>
  </si>
  <si>
    <t>Velocity Single-Sided Vertical Cable Manager, 6"W x 9.8"D</t>
  </si>
  <si>
    <t>13904-7XX</t>
  </si>
  <si>
    <t>Velocity Single-Sided Vertical Cable Manager, 10"W x 10.3"D</t>
  </si>
  <si>
    <t>13905-7XX</t>
  </si>
  <si>
    <t>Velocity Single-Sided Vertical Cable Manager, 12"W x 10.4"D</t>
  </si>
  <si>
    <t>13911-7XX</t>
  </si>
  <si>
    <t>Velocity Double-Sided Vertical Cable Manager, 3.6"W x 16.4"D</t>
  </si>
  <si>
    <t>13912-7XX</t>
  </si>
  <si>
    <t>Velocity Double-Sided Vertical Cable Manager, 6"W x 16.6"D</t>
  </si>
  <si>
    <t>13914-7XX</t>
  </si>
  <si>
    <t>Velocity Double-Sided Vertical Cable Manager, 10"W x 17.5"D</t>
  </si>
  <si>
    <t>13915-7XX</t>
  </si>
  <si>
    <t>Velocity Double-Sided Vertical Cable Manager, 12"W x 17.8"D</t>
  </si>
  <si>
    <t>13934-71X</t>
  </si>
  <si>
    <t>Velocity Cable Ring Kits, 3.6"W</t>
  </si>
  <si>
    <t>13934-72X</t>
  </si>
  <si>
    <t>Velocity Cable Ring Kits, 6"W</t>
  </si>
  <si>
    <t>13934-74X</t>
  </si>
  <si>
    <t>Velocity Cable Ring Kits, 10"W</t>
  </si>
  <si>
    <t>13934-75X</t>
  </si>
  <si>
    <t>Velocity Cable Ring Kits, 12"W</t>
  </si>
  <si>
    <t>14830-X03</t>
  </si>
  <si>
    <t>DS Global Vertical Cabling Section, 3.65"W X 13.52"D, 7'H</t>
  </si>
  <si>
    <t>14831-X03</t>
  </si>
  <si>
    <t>DS Global Vertical Cabling Section,  6"W X 13.52"D, 7'H</t>
  </si>
  <si>
    <t>14832-X03</t>
  </si>
  <si>
    <t>DS Global Vertical Cabling Section, 10"W X 13.52"D, 7'H</t>
  </si>
  <si>
    <t>30091-XXX</t>
  </si>
  <si>
    <t>SS MCS Master Cabling Section,  4.4"W</t>
  </si>
  <si>
    <t>30092-XXX</t>
  </si>
  <si>
    <t>SS MCS Master Cabling Section, 6"W</t>
  </si>
  <si>
    <t>30093-XXX</t>
  </si>
  <si>
    <t>SS MCS Master Cabling Section, 10"W</t>
  </si>
  <si>
    <t>30094-XXX</t>
  </si>
  <si>
    <t>DS MCS Master Cabling Section, 4.4"W (Front/Rear)</t>
  </si>
  <si>
    <t>30095-XXX</t>
  </si>
  <si>
    <t>DS MCS Master Cabling Section, 6"W (Front/Rear)</t>
  </si>
  <si>
    <t>30096-XXX</t>
  </si>
  <si>
    <t>DS MCS Master Cabling Section, 10"W (Front/Rear)</t>
  </si>
  <si>
    <t>30161-7XX</t>
  </si>
  <si>
    <t>CCS Combination Cabling Section for 3"D Rack, 3.65"W (Front/Rear)</t>
  </si>
  <si>
    <t>3.2</t>
  </si>
  <si>
    <t>30162-7XX</t>
  </si>
  <si>
    <t>CCS Combination Cabling Section for 3"D Rack, 6"W (Front/Rear)</t>
  </si>
  <si>
    <t>30163-7XX</t>
  </si>
  <si>
    <t>CCS Combination Cabling Section for 3"D Rack, 10"W (Front/Rear)</t>
  </si>
  <si>
    <t>9.6</t>
  </si>
  <si>
    <t>30164-7XX</t>
  </si>
  <si>
    <t>CCS Combination Cabling Section for 6"D Rack, 3.65"W (Front/Rear)</t>
  </si>
  <si>
    <t>30165-7XX</t>
  </si>
  <si>
    <t>CCS Combination Cabling Section for 6"D Rack, 6"W (Front/Rear)</t>
  </si>
  <si>
    <t>30166-7XX</t>
  </si>
  <si>
    <t>CCS Combination Cabling Section for 6"D Rack, 10"W (Front/Rear)</t>
  </si>
  <si>
    <t xml:space="preserve">Cable Ring Kit for 6"W (150 mm) Motive Single-Sided Vertical Cable Manager </t>
  </si>
  <si>
    <t xml:space="preserve">Cable Ring Kit for 8"W (200 mm) Motive Single-Sided Vertical Cable Manager </t>
  </si>
  <si>
    <t xml:space="preserve">Cable Ring Kit for 10"W (250 mm) Motive Single-Sided Vertical Cable Manager </t>
  </si>
  <si>
    <t xml:space="preserve">Cable Ring Kit for 12"W (300 mm) Motive Single-Sided Vertical Cable Manager </t>
  </si>
  <si>
    <t xml:space="preserve">Cable Ring Kit for 15"W (380 mm) Motive Single-Sided Vertical Cable Manager </t>
  </si>
  <si>
    <t>32610-XXX</t>
  </si>
  <si>
    <t>Motive Single-Sided Vertical Cable Manager, 6"W x 15.5"D</t>
  </si>
  <si>
    <t>32611-XXX</t>
  </si>
  <si>
    <t>Motive Single-Sided Vertical Cable Manager, 8"W x 15.5"D</t>
  </si>
  <si>
    <t>32612-XXX</t>
  </si>
  <si>
    <t>Motive Single-Sided Vertical Cable Manager, 10"W x 15.5"D</t>
  </si>
  <si>
    <t>32613-XXX</t>
  </si>
  <si>
    <t>Motive Single-Sided Vertical Cable Manager, 12"W x 15.5"D</t>
  </si>
  <si>
    <t>32614-XXX</t>
  </si>
  <si>
    <t>Motive Single-Sided Vertical Cable Manager, 15"W x 15.5"D</t>
  </si>
  <si>
    <t>32620-XXX</t>
  </si>
  <si>
    <t>Motive Double-Sided Vertical Cable Manager, 6"W x 23.6"D  (Front/Rear)</t>
  </si>
  <si>
    <t>32621-XXX</t>
  </si>
  <si>
    <t>Motive Double-Sided Vertical Cable Manager, 8"W x 23.6"D  (Front/Rear)</t>
  </si>
  <si>
    <t>32622-XXX</t>
  </si>
  <si>
    <t>Motive Double-Sided Vertical Cable Manager, 10"W x 23.6"D  (Front/Rear)</t>
  </si>
  <si>
    <t>32623-XXX</t>
  </si>
  <si>
    <t>Motive Double-Sided Vertical Cable Manager, 12"W x 23.6"D  (Front/Rear)</t>
  </si>
  <si>
    <t>32624-XXX</t>
  </si>
  <si>
    <t>Motive Double-Sided Vertical Cable Manager, 15"W x 23.6"D  (Front/Rear)</t>
  </si>
  <si>
    <t>35475-701</t>
  </si>
  <si>
    <t>Evolution Fiber Segregation Kit</t>
  </si>
  <si>
    <t>33544-705</t>
  </si>
  <si>
    <t>Evolution II Fiber Segregation Kit</t>
  </si>
  <si>
    <t>35511-XXX</t>
  </si>
  <si>
    <t>Evolution Single-Sided Vertical Cable Manager, 6"W x 13.2"D</t>
  </si>
  <si>
    <t>35512-XXX</t>
  </si>
  <si>
    <t>Evolution Single-Sided Vertical Cable Manager, 8"W x 13.2"D</t>
  </si>
  <si>
    <t>35513-XXX</t>
  </si>
  <si>
    <t>Evolution Single-Sided Vertical Cable Manager, 10"W x 13.2"D</t>
  </si>
  <si>
    <t>35514-XXX</t>
  </si>
  <si>
    <t>Evolution Single-Sided Vertical Cable Manager, 12"W x 13.2"D</t>
  </si>
  <si>
    <t>35515-XXX</t>
  </si>
  <si>
    <t>Evolution Single-Sided Vertical Cable Manager, 15"W x 13.2"D</t>
  </si>
  <si>
    <t>35521-XXX</t>
  </si>
  <si>
    <t>Evolution Double-Sided Vertical Cable Manager, 6"W x 24.5"D, (40%, 50%, 60% of Front/Rear)</t>
  </si>
  <si>
    <t>35522-XXX</t>
  </si>
  <si>
    <t>Evolution Double-Sided Vertical Cable Manager, 8"W x 24.5"D, (40%, 50%, 60% of Front/Rear)</t>
  </si>
  <si>
    <t>35523-XXX</t>
  </si>
  <si>
    <t>Evolution Double-Sided Vertical Cable Manager, 10"W x 24.5"D, (40%, 50%, 60% of Front/Rear)</t>
  </si>
  <si>
    <t>35524-XXX</t>
  </si>
  <si>
    <t>Evolution Double-Sided Vertical Cable Manager, 12"W x 24.5"D,    (40%, 50%, 60% of Front/Rear)</t>
  </si>
  <si>
    <t>35525-XXX</t>
  </si>
  <si>
    <t>Evolution Double-Sided Vertical Cable Manager, 15"W x 24.5"D, (40%, 50%, 60% of Front/Rear)</t>
  </si>
  <si>
    <t>35571-XXX</t>
  </si>
  <si>
    <t>Evolution Combination Vertical Cable Manager, 6"W x 20.2"D</t>
  </si>
  <si>
    <t>35572-XXX</t>
  </si>
  <si>
    <t>Evolution Combination Vertical Cable Manager, 8"W x 20.2"D</t>
  </si>
  <si>
    <t>35573-XXX</t>
  </si>
  <si>
    <t>Evolution Combination Vertical Cable Manager, 10"W x 20.2"D</t>
  </si>
  <si>
    <t>35574-XXX</t>
  </si>
  <si>
    <t>Evolution Combination Vertical Cable Manager, 12"W x 20.2"D</t>
  </si>
  <si>
    <t>35575-XXX</t>
  </si>
  <si>
    <t>Evolution Combination Vertical Cable Manager, 15"W x 20.2"D</t>
  </si>
  <si>
    <t>40092-XXX</t>
  </si>
  <si>
    <t>SS MCS-EFX Master Cabling Section With Extended Fingers, 6"W</t>
  </si>
  <si>
    <t>40093-XXX</t>
  </si>
  <si>
    <t>SS MCS-EFX Master Cabling Section With Extended Fingers, 10"W</t>
  </si>
  <si>
    <t>40094-XXX</t>
  </si>
  <si>
    <t>SS MCS-EFX Master Cabling Section With Extended Fingers, 12"W</t>
  </si>
  <si>
    <t>40095-XXX</t>
  </si>
  <si>
    <t>DS MCS-EFX Master Cabling Section With Extended Fingers, 6"W (Front/Rear)</t>
  </si>
  <si>
    <t>40096-XXX</t>
  </si>
  <si>
    <t>DS MCS-EFX Master Cabling Section With Extended Fingers, 10"W</t>
  </si>
  <si>
    <t>40097-XXX</t>
  </si>
  <si>
    <t>DS MCS-EFX Master Cabling Section With Extended Fingers, 12"W (Front/Rear)</t>
  </si>
  <si>
    <t>40098-7XX</t>
  </si>
  <si>
    <t>CCS - EFX Combination Cabling Section With Extended Fingers for 3"D Rack, 6"W (Front/Rear)</t>
  </si>
  <si>
    <t>5.2</t>
  </si>
  <si>
    <t>40099-7XX</t>
  </si>
  <si>
    <t>CCS - EFX Combination Cabling Section With Extended Fingers for 3"D Rack, 10"W (Front/Rear)</t>
  </si>
  <si>
    <t>40100-7XX</t>
  </si>
  <si>
    <t>CCS - EFX Combination Cabling Section With Extended Fingers for 3"D Rack, 12"W (Front/Rear)</t>
  </si>
  <si>
    <t>11.6</t>
  </si>
  <si>
    <t>57011-703</t>
  </si>
  <si>
    <t>Velocity Standard Pack with a Single-Sided Vertical Cable Manager, 3.6"W x 9.7"D</t>
  </si>
  <si>
    <t>57012-703</t>
  </si>
  <si>
    <t>Velocity Standard Pack with a Double-Sided Vertical Cable Manager, 3.6"W x 16.4"D</t>
  </si>
  <si>
    <t>57013-703</t>
  </si>
  <si>
    <t>Velocity Standard Pack with a Single-Sided Vertical Cable Manager, 6"W x 9.8"D</t>
  </si>
  <si>
    <t>57014-703</t>
  </si>
  <si>
    <t>Velocity Standard Pack with a Double-Sided Vertical Cable Manager, 6"W x 16.6"D</t>
  </si>
  <si>
    <t>Vertical Cable Managers for Cabinet Enclosures</t>
  </si>
  <si>
    <t>38647-X11
38647-X14
38647-X17
38647-X21</t>
  </si>
  <si>
    <t>Vertical Cable Manager with Long Fingers for 27.6"W (700 mm) ZetaFrame Cabinet</t>
  </si>
  <si>
    <t>38647-X22
38647-X25
38647-X28
38647-X32</t>
  </si>
  <si>
    <t>Vertical Cable Manager with Long Fingers for 29.5"W (750 mm) ZetaFrame Cabinet</t>
  </si>
  <si>
    <t>38647-X33
38647-X36
38647-X39
38647-X43</t>
  </si>
  <si>
    <t>Vertical Cable Manager with Long Fingers for 31.5"W (800 mm) ZetaFrame Cabinet</t>
  </si>
  <si>
    <t>39835-X00
39835-X03
39835-X06
39835-X10</t>
  </si>
  <si>
    <t>Vertical Cable Manager with Short Fingers for 23.6"W (600 mm) ZetaFrame Cabinet</t>
  </si>
  <si>
    <t>38646-X11
38646-X14
38646-X17
38646-X21</t>
  </si>
  <si>
    <t>Vertical Cable Manager with Short Fingers for 27.6"W (700 mm) ZetaFrame Cabinet</t>
  </si>
  <si>
    <t>38646-X22
38646-X25
38646-X28
38646-X32</t>
  </si>
  <si>
    <t>Vertical Cable Manager with Short Fingers for 29.5"W (750 mm) ZetaFrame Cabinet</t>
  </si>
  <si>
    <t>38646-X33
38646-X36
38646-X39
38646-X43</t>
  </si>
  <si>
    <t>Vertical Cable Manager with Short Fingers for 31.5"W (800 mm) ZetaFrame Cabinet</t>
  </si>
  <si>
    <t>38634-XXX</t>
  </si>
  <si>
    <t xml:space="preserve"> Cable Lashing Panel for ZetaFrame Cabinet, 2-3/4" W</t>
  </si>
  <si>
    <t>1 x 1.5" Ø</t>
  </si>
  <si>
    <t>38635-XXX</t>
  </si>
  <si>
    <t xml:space="preserve"> Cable Lashing Panel for ZetaFrame Cabinet, 4.5" W</t>
  </si>
  <si>
    <t>3 x 1.5" Ø</t>
  </si>
  <si>
    <t>38636-XXX</t>
  </si>
  <si>
    <t xml:space="preserve"> Cable Lashing Panel for ZetaFrame Cabinet, 7.0" W</t>
  </si>
  <si>
    <t>5 x 1.5" Ø</t>
  </si>
  <si>
    <t>38648-X01</t>
  </si>
  <si>
    <t>Front-to-Rear Cable Manager for 27.6"W (700 mm) ZetaFrame Cabinet</t>
  </si>
  <si>
    <t>38648-X02</t>
  </si>
  <si>
    <t>Front-to-Rear Cable Manager for 29.5"W (750 mm) ZetaFrame Cabinet</t>
  </si>
  <si>
    <t>38648-X03</t>
  </si>
  <si>
    <t>Front-to-Rear Cable Manager for 31.5"W (800 mm) ZetaFrame Cabinet</t>
  </si>
  <si>
    <t>13485-XXX</t>
  </si>
  <si>
    <t>Vertical Cable Manager for Cube-iT Wall-Mount Floor-Supported Cabinet</t>
  </si>
  <si>
    <t>14440-X0X</t>
  </si>
  <si>
    <t>Z4 SeismicFrame Ring Cable Manager, 600 mm W</t>
  </si>
  <si>
    <t>14445-X0X</t>
  </si>
  <si>
    <t>Z4 SeismicFrame Ring Cable Manager, 800 mm W</t>
  </si>
  <si>
    <t>14465-X0X</t>
  </si>
  <si>
    <t>Z4 SeismicFrame Cable Lashing Bracket</t>
  </si>
  <si>
    <t>25104-001</t>
  </si>
  <si>
    <t>GT-Series GlobalFrame, Cable Ring Kit, 
for 600 mm W cabinets</t>
  </si>
  <si>
    <t>25106-001</t>
  </si>
  <si>
    <t>GT-Series GlobalFrame, Cable Ring Kit, with Large Cable Rings, for 800 mm W cabinets</t>
  </si>
  <si>
    <t>25106-002</t>
  </si>
  <si>
    <t>GT-Series GlobalFrame, Cable Ring Kit, with Medium Cable Rings, for 800 mm W cabinets</t>
  </si>
  <si>
    <t>25107-001</t>
  </si>
  <si>
    <t>GT-Series GlobalFrame, Snap-In Grommet Kit, 1 Grommet</t>
  </si>
  <si>
    <t>25108-001</t>
  </si>
  <si>
    <t>GT-Series GlobalFrame, Snap-In Grommet &amp; Plug Kit, 1 Grommet</t>
  </si>
  <si>
    <t>25110-700</t>
  </si>
  <si>
    <t>GT-Series GlobalFrame, Vertical Cable Manager, with Standard Fingers, for 42U x 600 mm W Cabinets</t>
  </si>
  <si>
    <t>25120-706</t>
  </si>
  <si>
    <t>GT-Series GlobalFrame, Vertical Cable Manager, with Extended Fingers, for 42U x 800 mm W cabinets</t>
  </si>
  <si>
    <t>25402-700</t>
  </si>
  <si>
    <t>GT-Series GlobalFrame, Cable Ring Manager, with Large Cable Rings, for 42U x 800 mm cabinet</t>
  </si>
  <si>
    <t>25402-701</t>
  </si>
  <si>
    <t>GT-Series GlobalFrame, Cable Ring Manager, with Medium Cable Rings, for 42U x 800 mm cabinet</t>
  </si>
  <si>
    <t>25403-701</t>
  </si>
  <si>
    <t>GT-Series GlobalFrame, Cable Lashing Bracket, 
42U x 125 mm</t>
  </si>
  <si>
    <t>25404-706</t>
  </si>
  <si>
    <t>GT-Series GlobalFrame, Vertical Cable Manager, with Standard Fingers, for 42U x 800 mm W cabinets</t>
  </si>
  <si>
    <t>40970-7XX</t>
  </si>
  <si>
    <t xml:space="preserve">Vertical Cable Management Section for CUBE-iT Wall-Mount Cabinet </t>
  </si>
  <si>
    <t>40971-XXX</t>
  </si>
  <si>
    <t>Lashing Bracket for CUBE-iT Wall-Mount Cabinet</t>
  </si>
  <si>
    <t>Horizontal Cable Managers for Racks and Cabinet Enclosures</t>
  </si>
  <si>
    <t>11563-X01</t>
  </si>
  <si>
    <t>Large Horizontal Cable Ring, Individual</t>
  </si>
  <si>
    <t>2.8</t>
  </si>
  <si>
    <t>11564-XXX</t>
  </si>
  <si>
    <t>Large Horizontal Ring Panel, 2U</t>
  </si>
  <si>
    <t>11752-XXX</t>
  </si>
  <si>
    <t>Rack Cable Manager, Small Ring, 1U</t>
  </si>
  <si>
    <t>1.2</t>
  </si>
  <si>
    <t>0.9</t>
  </si>
  <si>
    <t>11753-XXX</t>
  </si>
  <si>
    <t>Rack Cable Manager, Medium Ring, 2U</t>
  </si>
  <si>
    <t>2.5</t>
  </si>
  <si>
    <t>12183-XXX</t>
  </si>
  <si>
    <t>Upper Jumper Tray, 2U, 3.5"D</t>
  </si>
  <si>
    <t>1.9</t>
  </si>
  <si>
    <t>3.3</t>
  </si>
  <si>
    <t>12185-XXX</t>
  </si>
  <si>
    <t>Lower Jumper Tray, Single, 2U</t>
  </si>
  <si>
    <t>2.0</t>
  </si>
  <si>
    <t>12186-X01</t>
  </si>
  <si>
    <t>Transition Plate</t>
  </si>
  <si>
    <t>12187-XXX</t>
  </si>
  <si>
    <t>Lower Jumper Tray, Double, 3U</t>
  </si>
  <si>
    <t>3.8</t>
  </si>
  <si>
    <t>12382-XXX</t>
  </si>
  <si>
    <t>Rack Top Mount Cable Trough, 6"D</t>
  </si>
  <si>
    <t>12383-XXX</t>
  </si>
  <si>
    <t>Rack Top Mount Cable Trough, 9"D</t>
  </si>
  <si>
    <t>8.8</t>
  </si>
  <si>
    <t>12541-X19</t>
  </si>
  <si>
    <t>19" Horizontal Wire Management Panel, 1U, w/o Spools</t>
  </si>
  <si>
    <t>1.4</t>
  </si>
  <si>
    <t>2.4</t>
  </si>
  <si>
    <t>12542-X19</t>
  </si>
  <si>
    <t>19" Horizontal Wire Management Panel, 2U, w/o Spools</t>
  </si>
  <si>
    <t>13070-X19</t>
  </si>
  <si>
    <t>19" Horizontal Wire Management Panel, 1U</t>
  </si>
  <si>
    <t>13075-X19</t>
  </si>
  <si>
    <t>19" Horizontal Wire Management Panel, 2U</t>
  </si>
  <si>
    <t>13183-XXX</t>
  </si>
  <si>
    <t>Upper Jumper Tray, 2U, 6"D</t>
  </si>
  <si>
    <t>2.9</t>
  </si>
  <si>
    <t>13517-701</t>
  </si>
  <si>
    <t>Rack-Mount Cable Shelf (sum of 3 openings)</t>
  </si>
  <si>
    <t>13930-701</t>
  </si>
  <si>
    <t>Velocity SS Horizontal Cable Manager, 1U</t>
  </si>
  <si>
    <t>13930-702</t>
  </si>
  <si>
    <t>Velocity SS Horizontal Cable Manager, 2U</t>
  </si>
  <si>
    <t>13930-703</t>
  </si>
  <si>
    <t>Velocity SS Horizontal Cable Manager, 3U</t>
  </si>
  <si>
    <t>14485-X00</t>
  </si>
  <si>
    <t>Z4 SeismicFrame FTR Cable Manager, 800 mm W</t>
  </si>
  <si>
    <t>30130-7XX</t>
  </si>
  <si>
    <t>Univ Horizontal Cable Manager, 2U</t>
  </si>
  <si>
    <t>30131-7XX</t>
  </si>
  <si>
    <t>Univ Horizontal Cable Manager, 3U</t>
  </si>
  <si>
    <t>4.5</t>
  </si>
  <si>
    <t>30139-7XX</t>
  </si>
  <si>
    <t>Univ Horizontal Cable Manager, 1U</t>
  </si>
  <si>
    <t>1.0</t>
  </si>
  <si>
    <t>30330-7XX</t>
  </si>
  <si>
    <t>Univ Horizontal Cable Manager, 2U, Deep</t>
  </si>
  <si>
    <t>30331-7XX</t>
  </si>
  <si>
    <t>Univ Horizontal Cable Manager, 3U, Deep</t>
  </si>
  <si>
    <t>30339-7XX</t>
  </si>
  <si>
    <t>Univ Horizontal Cable Manager, 1U, Deep</t>
  </si>
  <si>
    <t>30529-7XX</t>
  </si>
  <si>
    <t>DS Univ Horizontal Cable Manager, 1U (Front/Rear)</t>
  </si>
  <si>
    <t>30530-7XX</t>
  </si>
  <si>
    <t>DS Univ Horizontal Cable Manager, 2U (Front/Rear)</t>
  </si>
  <si>
    <t>30531-7XX</t>
  </si>
  <si>
    <t>DS Univ Horizontal Cable Manager, 3U (Front/Rear)</t>
  </si>
  <si>
    <t>30540-719</t>
  </si>
  <si>
    <t>DS Univ Horizontal Cable Manager for Use with CCS and 6" Deep Rack,  2U, 19"W (Front/Rear)</t>
  </si>
  <si>
    <t>3543X-X01</t>
  </si>
  <si>
    <t>Motive Horizontal Cable Manager, 1U</t>
  </si>
  <si>
    <t>3543X-X02</t>
  </si>
  <si>
    <t>Motive Horizontal Cable Manager, 2U</t>
  </si>
  <si>
    <t>3543X-X03</t>
  </si>
  <si>
    <t>Motive Horizontal Cable Manager, 3U</t>
  </si>
  <si>
    <t>3543X-X04</t>
  </si>
  <si>
    <t>Motive Horizontal Cable Manager, 4U</t>
  </si>
  <si>
    <t>35441-X01</t>
  </si>
  <si>
    <t>Evolution Horizontal Cable Manager, 1U</t>
  </si>
  <si>
    <t>3544X-X02</t>
  </si>
  <si>
    <t>Evolution Horizontal Cable Manager, 2U</t>
  </si>
  <si>
    <t>3544X-X03</t>
  </si>
  <si>
    <t>Evolution Horizontal Cable Manager, 3U</t>
  </si>
  <si>
    <t>3544X-X04</t>
  </si>
  <si>
    <t>Evolution Horizontal Cable Manager, 4U</t>
  </si>
  <si>
    <t>33548-X02</t>
  </si>
  <si>
    <t>Evolution Horizontal Cable Manager, Brush, 2U</t>
  </si>
  <si>
    <t>33548-X03</t>
  </si>
  <si>
    <t>Evolution Horizontal Cable Manager, Brush, 3U</t>
  </si>
  <si>
    <t>33548-X04</t>
  </si>
  <si>
    <t>Evolution Horizontal Cable Manager, Brush, 4U</t>
  </si>
  <si>
    <t>33549-X02</t>
  </si>
  <si>
    <t>Evolution Horizontal Cable Manager, Grommet, 2U</t>
  </si>
  <si>
    <t>33549-X03</t>
  </si>
  <si>
    <t>Evolution Horizontal Cable Manager, Grommet, 3U</t>
  </si>
  <si>
    <t>33549-X04</t>
  </si>
  <si>
    <t>Evolution Horizontal Cable Manager, Grommet, 4U</t>
  </si>
  <si>
    <t>39077-X00</t>
  </si>
  <si>
    <t>Front-to-Rear Cable Manager</t>
  </si>
  <si>
    <t>39377-X01</t>
  </si>
  <si>
    <t>39377-X02</t>
  </si>
  <si>
    <t>Telescoping Cable Manager, for 1016mm N-Series</t>
  </si>
  <si>
    <t>Individual Cable Management Loops, Rings, Clips, Guides, and Cable Ties</t>
  </si>
  <si>
    <t>02006-2XX</t>
  </si>
  <si>
    <t>Safe-T-Grip, Open, 6"L</t>
  </si>
  <si>
    <t>2" Ø</t>
  </si>
  <si>
    <t>N/A</t>
  </si>
  <si>
    <t>02009-2XX</t>
  </si>
  <si>
    <t>Safe-T-Grip, Open, 9"L</t>
  </si>
  <si>
    <t>3" Ø</t>
  </si>
  <si>
    <t>02012-2XX</t>
  </si>
  <si>
    <t>Safe-T-Grip, Open, 12"L</t>
  </si>
  <si>
    <t>4" Ø</t>
  </si>
  <si>
    <t>05006-2XX</t>
  </si>
  <si>
    <t>Safe-T-Grip, End, 6"L</t>
  </si>
  <si>
    <t>05009-2XX</t>
  </si>
  <si>
    <t>Safe-T-Grip, End, 9"L</t>
  </si>
  <si>
    <t>05012-2XX</t>
  </si>
  <si>
    <t>Safe-T-Grip, End, 12"L</t>
  </si>
  <si>
    <t>06006-2XX</t>
  </si>
  <si>
    <t>Safe-T-Grip, Center, 6"L</t>
  </si>
  <si>
    <t>06009-2XX</t>
  </si>
  <si>
    <t>Safe-T-Grip, Center, 9"L</t>
  </si>
  <si>
    <t>06012-2XX</t>
  </si>
  <si>
    <t>Safe-T-Grip, Center, 12"L</t>
  </si>
  <si>
    <t>10419-001</t>
  </si>
  <si>
    <t>Horizontal Cable Guide, 1 Loop (Per Loop)</t>
  </si>
  <si>
    <t>10683-001</t>
  </si>
  <si>
    <t>IBM Style Vertical Cable Loop</t>
  </si>
  <si>
    <t>2.2</t>
  </si>
  <si>
    <t>11125-0XX</t>
  </si>
  <si>
    <t>Channel-Mounted Distrib Ring, 3"W</t>
  </si>
  <si>
    <t>2.6</t>
  </si>
  <si>
    <t>3.0</t>
  </si>
  <si>
    <t>11153-001</t>
  </si>
  <si>
    <t>Horizontal Cable Guide, 6 Loop (Per Loop)</t>
  </si>
  <si>
    <t>11154-001</t>
  </si>
  <si>
    <t>Horizontal Cable Guide, 4 Loop (Per Loop)</t>
  </si>
  <si>
    <t>1.5</t>
  </si>
  <si>
    <t>11157-001</t>
  </si>
  <si>
    <t>Horizontal Cable Guide, 2 Loop (Per Loop)</t>
  </si>
  <si>
    <t>11228-X01</t>
  </si>
  <si>
    <t>Narrow Cable Ring</t>
  </si>
  <si>
    <t>1.1</t>
  </si>
  <si>
    <t>11230-X01</t>
  </si>
  <si>
    <t>Narrow Cable Loop</t>
  </si>
  <si>
    <t>11799-001</t>
  </si>
  <si>
    <t>Cable Loop for Swing Gate, 6PK</t>
  </si>
  <si>
    <t>12228-X01</t>
  </si>
  <si>
    <t>Double-Wide Cable Ring</t>
  </si>
  <si>
    <t>12340-701</t>
  </si>
  <si>
    <t>Horizontal Cable Guide. 4U (Per U)</t>
  </si>
  <si>
    <t>3.6</t>
  </si>
  <si>
    <t>12341-701</t>
  </si>
  <si>
    <t>Horizontal Cable Guide, 2U (Per U)</t>
  </si>
  <si>
    <t>1.3</t>
  </si>
  <si>
    <t>12370-00X</t>
  </si>
  <si>
    <t>Finger Snaps Cable Guides, 6 Loop (Per Loop)</t>
  </si>
  <si>
    <t>12891-70X</t>
  </si>
  <si>
    <t>Extended Finger Bracket (Per U)</t>
  </si>
  <si>
    <t>13079-001</t>
  </si>
  <si>
    <t>Vertical Wire Management Loop</t>
  </si>
  <si>
    <t>2.3</t>
  </si>
  <si>
    <t>3.1</t>
  </si>
  <si>
    <t>Wall-Mount Cable Management Rings</t>
  </si>
  <si>
    <t>10812-001</t>
  </si>
  <si>
    <t>Closed Composite Distrib Ring, 3"W</t>
  </si>
  <si>
    <t>10900-500</t>
  </si>
  <si>
    <t>Wall Cable Support Bracket, 10"H x 6"D</t>
  </si>
  <si>
    <t>5.9</t>
  </si>
  <si>
    <t>10910-500</t>
  </si>
  <si>
    <t>Wall Cable Support Bracket, 8"H x 4"D</t>
  </si>
  <si>
    <t>3.9</t>
  </si>
  <si>
    <t>10920-500</t>
  </si>
  <si>
    <t>Wall Cable Support Bracket, 12"H x 4"D</t>
  </si>
  <si>
    <t>7.5</t>
  </si>
  <si>
    <t>10921-500</t>
  </si>
  <si>
    <t>11322-106</t>
  </si>
  <si>
    <t>J-Hook Ceiling Cable Bracket, 6"H x 3"D</t>
  </si>
  <si>
    <t>11322-112</t>
  </si>
  <si>
    <t>J-Hook Ceiling Cable Bracket, 12"H x 3"D</t>
  </si>
  <si>
    <t>11322-118</t>
  </si>
  <si>
    <t>J-Hook Ceiling Cable Bracket, 18"H x 3"D</t>
  </si>
  <si>
    <t>12035-001</t>
  </si>
  <si>
    <t>Open Composite Distrib Ring, 2"W</t>
  </si>
  <si>
    <t>12127-001</t>
  </si>
  <si>
    <t>Closed Composite Distrib Ring, 2"W</t>
  </si>
  <si>
    <t>2.1</t>
  </si>
  <si>
    <t>Raised Floor Grommets</t>
  </si>
  <si>
    <t>13671-00X</t>
  </si>
  <si>
    <t>Raised Floor Grommet</t>
  </si>
  <si>
    <t>8.0</t>
  </si>
  <si>
    <t>13874-00X</t>
  </si>
  <si>
    <t>4" Round Raised Floor Grommet</t>
  </si>
  <si>
    <t>4.0 Ø</t>
  </si>
  <si>
    <t>Miscellaneous Rack, Cabinet and Cable Management Cable Openings</t>
  </si>
  <si>
    <t>46XXX-XXX</t>
  </si>
  <si>
    <t>Universal Rack, Interior of Mounting Channel</t>
  </si>
  <si>
    <t>0.6</t>
  </si>
  <si>
    <t>48XXX-XXX</t>
  </si>
  <si>
    <t>55053-XXX</t>
  </si>
  <si>
    <t>Standard Rack, Interior of Mounting Channel</t>
  </si>
  <si>
    <t>663XX-XXX</t>
  </si>
  <si>
    <t>6" Deep Standard Rack, Interior of Management Channel</t>
  </si>
  <si>
    <t>ZXXX-XXXXX-XX</t>
  </si>
  <si>
    <t>ZetaFrame, Cable Port Opening for Top and Bottom Panels With Grommet, Each</t>
  </si>
  <si>
    <t>ZetaFrame, Cable Port Opening for Top and Bottom Panels With Brush, Each</t>
  </si>
  <si>
    <t>39731-001</t>
  </si>
  <si>
    <t>Equipment Mounting Rail Grommet for 27.6"W (700 mm) and 29.5"W (750 mm) ZetaFrame Cabinet, Each</t>
  </si>
  <si>
    <t>39731-002</t>
  </si>
  <si>
    <t>Equipment Mounting Rail Grommet for 31.5"W (800 mm) ZetaFrame Cabinet, Each</t>
  </si>
  <si>
    <t>39716-001</t>
  </si>
  <si>
    <t>Equipment Mounting Rail Brush for 27.6"W (700 mm) and 29.5"W (750 mm) ZetaFrame Cabinet, Each</t>
  </si>
  <si>
    <t>39716-002</t>
  </si>
  <si>
    <t>Equipment Mounting Rail Brush for 31.5"W (800 mm) ZetaFrame Cabinet</t>
  </si>
  <si>
    <t>39774-XXX</t>
  </si>
  <si>
    <t>ZetaFrame, Grommet Opening, Side Panel, Each</t>
  </si>
  <si>
    <t>GT-XXXXX</t>
  </si>
  <si>
    <t>GT-Series GlobalFrame, Top Panel, Large Cable Port, Each</t>
  </si>
  <si>
    <t>25190-000</t>
  </si>
  <si>
    <t>Cable Port Brush Kit for CUBE-iT Wall-Mount Cabinet (each)</t>
  </si>
  <si>
    <t>Z4-XXX-XXX-XXX</t>
  </si>
  <si>
    <t>Z4-Series SeismicFrame, Cable Port, Top Panel, Each</t>
  </si>
  <si>
    <t>Extended Fingers</t>
  </si>
  <si>
    <t>Cable Opening (Per U)</t>
  </si>
  <si>
    <t>Standard Fingers</t>
  </si>
  <si>
    <t>N-Series Fingers</t>
  </si>
  <si>
    <t>Motive VCM</t>
  </si>
  <si>
    <t>32697-00X</t>
  </si>
  <si>
    <t>Cable Opening (Per U) with 1 Tool-less Bend Radius Installed</t>
  </si>
  <si>
    <t>Cable Opening (Per U) with 2 Tool-less Bend Radius Installed</t>
  </si>
  <si>
    <t>Evolution VCM</t>
  </si>
  <si>
    <t>Evolution HCM</t>
  </si>
  <si>
    <t>Velocity VCM</t>
  </si>
  <si>
    <t>Velocity HCM</t>
  </si>
  <si>
    <t>Cable Runway Products</t>
  </si>
  <si>
    <t>(Maximum fill is equivalent to TIA recommended maximum fill - 6" deep cable at 50% fill. Order accessory cable retaining posts if cable height exceeds the height of the runway.)</t>
  </si>
  <si>
    <t>10250-X04</t>
  </si>
  <si>
    <t>Universal Cable Runway, 1.5"H x 4"W x 9'-11.5"L</t>
  </si>
  <si>
    <t>4.0</t>
  </si>
  <si>
    <t>10250-X06</t>
  </si>
  <si>
    <t>Universal Cable Runway, 1.5"H x 6"W x 9'-11.5"L</t>
  </si>
  <si>
    <t>10250-X09</t>
  </si>
  <si>
    <t>Universal Cable Runway, 1.5"H x 9"W x 9'-11.5"L</t>
  </si>
  <si>
    <t>9.0</t>
  </si>
  <si>
    <t>10250-X12</t>
  </si>
  <si>
    <t>Universal Cable Runway, 1.5"H x 12"W x 9'-11.5"L</t>
  </si>
  <si>
    <t>12.0</t>
  </si>
  <si>
    <t>10250-X15</t>
  </si>
  <si>
    <t>Universal Cable Runway, 1.5"H x 15"W x 9'-11.5"L</t>
  </si>
  <si>
    <t>15.0</t>
  </si>
  <si>
    <t>10250-X18</t>
  </si>
  <si>
    <t>Universal Cable Runway, 1.5"H x 18"W x 9'-11.5"L</t>
  </si>
  <si>
    <t>18.0</t>
  </si>
  <si>
    <t>10250-X24</t>
  </si>
  <si>
    <t>Universal Cable Runway, 1.5"H x 24"W x 9'-11.5"L</t>
  </si>
  <si>
    <t>24.0</t>
  </si>
  <si>
    <t>10250-X31</t>
  </si>
  <si>
    <t>Universal Cable Runway, 1.5"H x 30"W x 9'-11.5"L</t>
  </si>
  <si>
    <t>10250-X37</t>
  </si>
  <si>
    <t>Universal Cable Runway, 1.5"H x 36"W x 9'-11.5"L</t>
  </si>
  <si>
    <t>14300-X04</t>
  </si>
  <si>
    <t>Adjustable Cable Runway, 1.5" H x 4" W x 119.5" L  (38 mm x 102 mm x 3035 mm)</t>
  </si>
  <si>
    <t>14300-X06</t>
  </si>
  <si>
    <t>Adjustable Cable Runway, 1.5" H x 6" W x 119.5" L (38 mm x 152 mm x 3035 mm)</t>
  </si>
  <si>
    <t>14300-X09</t>
  </si>
  <si>
    <t>Adjustable Cable Runway, 1.5" H x 9" W x 119.5" L (38 mm x 229 mm x 3035 mm)</t>
  </si>
  <si>
    <t>14300-X12</t>
  </si>
  <si>
    <t>Adjustable Cable Runway, 1.5" H x 12" W x 119.5" L (38 mm x 305 mm x 3035 mm</t>
  </si>
  <si>
    <t>14300-X15</t>
  </si>
  <si>
    <t>Adjustable Cable Runway, 1.5" H x 15" W x 119.5" L (38 mm x 381 mm x 3035 mm</t>
  </si>
  <si>
    <t>14300-X18</t>
  </si>
  <si>
    <t>Adjustable Cable Runway, 1.5" H x 18" W x 119.5" L (38 mm x 457 mm x 3035 mm)</t>
  </si>
  <si>
    <t>14300-X24</t>
  </si>
  <si>
    <t>Adjustable Cable Runway, 1.5" H x 24" W x 119.5" L (38 mm x 610 mm x 3035 mm</t>
  </si>
  <si>
    <t>14300-X30</t>
  </si>
  <si>
    <t>Adjustable Cable Runway, 1.5" H x 30" W x 119.5" L (38 mm x 762 mmx 3035 mm)</t>
  </si>
  <si>
    <t>14300-X36</t>
  </si>
  <si>
    <t>Adjustable Cable Runway, 1.5" H x 36" W x 119.5" L (38 mm x 914 mm x 3035 mm)</t>
  </si>
  <si>
    <t>14304-X04</t>
  </si>
  <si>
    <t>Tool-less Cross Member Radius Drop, Runway, 4" W (102 mm)</t>
  </si>
  <si>
    <t>14304-X06</t>
  </si>
  <si>
    <t>Tool-less Cross Member Radius Drop, Runway, 6" W (152 mm)</t>
  </si>
  <si>
    <t>14304-X09</t>
  </si>
  <si>
    <t>Tool-less Cross Member Radius Drop, Runway, 9" W (229 mm)</t>
  </si>
  <si>
    <t>14304-X12</t>
  </si>
  <si>
    <t>Tool-less Cross Member Radius Drop, Runway, 12" W (305 mm)</t>
  </si>
  <si>
    <t>14304-X15</t>
  </si>
  <si>
    <t>Tool-less Cross Member Radius Drop, Runway, 15" W (381 mm)</t>
  </si>
  <si>
    <t>14304-X18</t>
  </si>
  <si>
    <t>Tool-less Cross Member Radius Drop, Runway, 18" W (457 mm)</t>
  </si>
  <si>
    <t>14304-X24</t>
  </si>
  <si>
    <t>Tool-less Cross Member Radius Drop, Runway, 24" W (610 mm)</t>
  </si>
  <si>
    <t>14304-X30</t>
  </si>
  <si>
    <t>Tool-less Cross Member Radius Drop, Runway, 30" W (762 mm)</t>
  </si>
  <si>
    <t>14304-X36</t>
  </si>
  <si>
    <t>Tool-less Cross Member Radius Drop, Runway, 36" W (914 mm)</t>
  </si>
  <si>
    <t>14305-X00</t>
  </si>
  <si>
    <t>Tool-less Stringer Radius Drop, Runway, Large,  10.5" W (268 mm)</t>
  </si>
  <si>
    <t>14305-X01</t>
  </si>
  <si>
    <t>Tool-less Stringer Radius Drop, Runway, Small, 5.5" W (140 mm)</t>
  </si>
  <si>
    <t>10723-X04</t>
  </si>
  <si>
    <t>Cable Runway Outside Radius Bend, 4"W</t>
  </si>
  <si>
    <t>10723-X06</t>
  </si>
  <si>
    <t>Cable Runway Outside Radius Bend, 6"W</t>
  </si>
  <si>
    <t>10723-X08</t>
  </si>
  <si>
    <t>Cable Runway Outside Radius Bend, 8"W</t>
  </si>
  <si>
    <t>10723-X09</t>
  </si>
  <si>
    <t>Cable Runway Outside Radius Bend, 9"W</t>
  </si>
  <si>
    <t>10723-X10</t>
  </si>
  <si>
    <t>Cable Runway Outside Radius Bend, 10"W</t>
  </si>
  <si>
    <t>10723-X12</t>
  </si>
  <si>
    <t>Cable Runway Outside Radius Bend, 12"W</t>
  </si>
  <si>
    <t>10723-X15</t>
  </si>
  <si>
    <t>Cable Runway Outside Radius Bend, 15"W</t>
  </si>
  <si>
    <t>10723-X18</t>
  </si>
  <si>
    <t>Cable Runway Outside Radius Bend, 18"W</t>
  </si>
  <si>
    <t>10723-X20</t>
  </si>
  <si>
    <t>Cable Runway Outside Radius Bend, 20"W</t>
  </si>
  <si>
    <t>20.0</t>
  </si>
  <si>
    <t>10723-X24</t>
  </si>
  <si>
    <t>Cable Runway Outside Radius Bend, 24"W</t>
  </si>
  <si>
    <t>10723-X31</t>
  </si>
  <si>
    <t>Cable Runway Outside Radius Bend, 30"W</t>
  </si>
  <si>
    <t>10723-X37</t>
  </si>
  <si>
    <t>Cable Runway Outside Radius Bend, 36"W</t>
  </si>
  <si>
    <t>10724-X04</t>
  </si>
  <si>
    <t>Cable Runway Inside Radius Bend, 4"W</t>
  </si>
  <si>
    <t>10724-X06</t>
  </si>
  <si>
    <t>Cable Runway Inside Radius Bend, 6"W</t>
  </si>
  <si>
    <t>10724-X08</t>
  </si>
  <si>
    <t>Cable Runway Inside Radius Bend, 8"W</t>
  </si>
  <si>
    <t>10724-X09</t>
  </si>
  <si>
    <t>Cable Runway Inside Radius Bend, 9"W</t>
  </si>
  <si>
    <t>10724-X10</t>
  </si>
  <si>
    <t>Cable Runway Inside Radius Bend, 10"W</t>
  </si>
  <si>
    <t>10724-X12</t>
  </si>
  <si>
    <t>Cable Runway Inside Radius Bend, 12"W</t>
  </si>
  <si>
    <t>10724-X15</t>
  </si>
  <si>
    <t>Cable Runway Inside Radius Bend, 15"W</t>
  </si>
  <si>
    <t>10724-X18</t>
  </si>
  <si>
    <t>Cable Runway Inside Radius Bend, 18"W</t>
  </si>
  <si>
    <t>10724-X20</t>
  </si>
  <si>
    <t>Cable Runway Inside Radius Bend, 20"W</t>
  </si>
  <si>
    <t>10724-X24</t>
  </si>
  <si>
    <t>Cable Runway Inside Radius Bend, 24"W</t>
  </si>
  <si>
    <t>10724-X31</t>
  </si>
  <si>
    <t>Cable Runway Inside Radius Bend, 30"W</t>
  </si>
  <si>
    <t>10724-X37</t>
  </si>
  <si>
    <t>Cable Runway Inside Radius Bend, 36"W</t>
  </si>
  <si>
    <t>10822-X04</t>
  </si>
  <si>
    <t>Cable Runway E-Bend, 4"W</t>
  </si>
  <si>
    <t>10822-X06</t>
  </si>
  <si>
    <t>Cable Runway E-Bend, 6"W</t>
  </si>
  <si>
    <t>10822-X08</t>
  </si>
  <si>
    <t>Cable Runway E-Bend, 8"W</t>
  </si>
  <si>
    <t>10822-X09</t>
  </si>
  <si>
    <t>Cable Runway E-Bend, 9"W</t>
  </si>
  <si>
    <t>10822-X10</t>
  </si>
  <si>
    <t>Cable Runway E-Bend, 10"W</t>
  </si>
  <si>
    <t>10822-X12</t>
  </si>
  <si>
    <t>Cable Runway E-Bend, 12"W</t>
  </si>
  <si>
    <t>10822-X15</t>
  </si>
  <si>
    <t>Cable Runway E-Bend, 15"W</t>
  </si>
  <si>
    <t>10822-X18</t>
  </si>
  <si>
    <t>Cable Runway E-Bend, 18"W</t>
  </si>
  <si>
    <t>10822-X20</t>
  </si>
  <si>
    <t>Cable Runway E-Bend, 20"W</t>
  </si>
  <si>
    <t>10822-X24</t>
  </si>
  <si>
    <t>Cable Runway E-Bend, 24"W</t>
  </si>
  <si>
    <t>10822-X31</t>
  </si>
  <si>
    <t>Cable Runway E-Bend, 30"W</t>
  </si>
  <si>
    <t>10822-X37</t>
  </si>
  <si>
    <t>Cable Runway E-Bend, 36"W</t>
  </si>
  <si>
    <t>11252-X06</t>
  </si>
  <si>
    <t>Telco Style Cable Runway, 1.5"H x 6"W x 8'-8.5"L</t>
  </si>
  <si>
    <t>11252-X09</t>
  </si>
  <si>
    <t>Telco Style Cable Runway, 1.5"H x 9"W x 8'-8.5"L</t>
  </si>
  <si>
    <t>11252-X10</t>
  </si>
  <si>
    <t>Telco Style Cable Runway, 1.5"H x 10"W x 8'-8.5"L</t>
  </si>
  <si>
    <t>10.0</t>
  </si>
  <si>
    <t>11252-X12</t>
  </si>
  <si>
    <t>Telco Style Cable Runway, 1.5"H x 12"W x 8'-8.5"L</t>
  </si>
  <si>
    <t>11252-X13</t>
  </si>
  <si>
    <t>Telco Style Cable Runway, 1.5"H x 12"W x 4'-5.5"L</t>
  </si>
  <si>
    <t>11252-X15</t>
  </si>
  <si>
    <t>Telco Style Cable Runway, 1.5"H x 15"W x 8'-8.5"L</t>
  </si>
  <si>
    <t>11252-X18</t>
  </si>
  <si>
    <t>Telco Style Cable Runway, 1.5"H x 18"W x 8'-8.5"L</t>
  </si>
  <si>
    <t>11252-X20</t>
  </si>
  <si>
    <t>Telco Style Cable Runway, 1.5"H x 20"W x 8'-8.5"L</t>
  </si>
  <si>
    <t>11275-X06</t>
  </si>
  <si>
    <t>UL Classified Cable Rnwy,1.5"H x 6"W x 8'-8.5"L</t>
  </si>
  <si>
    <t>11275-X09</t>
  </si>
  <si>
    <t>UL Classified Cable Runway, 1.5"H x 9"W x 8'-8.5"L</t>
  </si>
  <si>
    <t>11275-X12</t>
  </si>
  <si>
    <t>UL Classified Cable Runway, 1.5"H x 12"W x 8'-8.5"L</t>
  </si>
  <si>
    <t>11275-X15</t>
  </si>
  <si>
    <t>UL Classified Cable Runway, 1.5"H x 15"W x 8'-8.5"L</t>
  </si>
  <si>
    <t>11275-X18</t>
  </si>
  <si>
    <t>UL Classified Cable Runway, 1.5"H x 18"W x 8'-8.5"L</t>
  </si>
  <si>
    <t>11275-X20</t>
  </si>
  <si>
    <t>UL Classified Cable Runway, 1.5"H x 20"W x 8'-8.5"L</t>
  </si>
  <si>
    <t>11275-X24</t>
  </si>
  <si>
    <t>UL Classified Cable Runway, 1.5"H x 24"W x 8'-8.5"L</t>
  </si>
  <si>
    <t>12100-X06</t>
  </si>
  <si>
    <t>Cross Member Radius Drop, for 6"W Cable Runway</t>
  </si>
  <si>
    <t>12100-X09</t>
  </si>
  <si>
    <t>Cross Member Radius Drop, for 9"W Cable Runway</t>
  </si>
  <si>
    <t>12100-X12</t>
  </si>
  <si>
    <t>Cross Member Radius Drop, for 12"W Cable Runway</t>
  </si>
  <si>
    <t>12100-X18</t>
  </si>
  <si>
    <t>Cross Member Radius Drop, for 18"W Cable Runway</t>
  </si>
  <si>
    <t>12100-X07</t>
  </si>
  <si>
    <t xml:space="preserve">Radius Drop, for 9"W Movable Cross Member </t>
  </si>
  <si>
    <t>12100-X10</t>
  </si>
  <si>
    <t xml:space="preserve">Radius Drop, for 12"W Movable Cross Member </t>
  </si>
  <si>
    <t>12100-X16</t>
  </si>
  <si>
    <t xml:space="preserve">Radius Drop, for 18"W Movable Cross Member </t>
  </si>
  <si>
    <t>12.5</t>
  </si>
  <si>
    <t>12101-X01</t>
  </si>
  <si>
    <t>Stringer Radius Drop, for Universal Cable Runway</t>
  </si>
  <si>
    <t>7.3</t>
  </si>
  <si>
    <t>12101-X02</t>
  </si>
  <si>
    <t>Stringer Radius Drop, for Telco Cable Runway</t>
  </si>
  <si>
    <t>12101-X03</t>
  </si>
  <si>
    <t>Stringer Radius Drop, for Cable Runway</t>
  </si>
  <si>
    <t>12170-X06</t>
  </si>
  <si>
    <t>Quick Ship Cable Runway Kit, 1.5"H x 6"W x 4'-6"L</t>
  </si>
  <si>
    <t>12170-X09</t>
  </si>
  <si>
    <t>Quick Ship Cable Runway Kit, 1.5"H x 9"W x 4'-6"L</t>
  </si>
  <si>
    <t>12170-X12</t>
  </si>
  <si>
    <t>Quick Ship Cable Runway Kit, 1.5"H x 12"W x 4'-6"L</t>
  </si>
  <si>
    <t>31472-X06</t>
  </si>
  <si>
    <t>Alt Space Cable Runway, 1.5"H x 6"W x 8'-8.75"L</t>
  </si>
  <si>
    <t>31472-X12</t>
  </si>
  <si>
    <t>Alt Space Cable Runway, 1.5"H x 12"W x 8'-8.75"L</t>
  </si>
  <si>
    <t>31472-X18</t>
  </si>
  <si>
    <t>Alt Space Cable Runway, 1.5"H x 18"W x 8'-8.75"L</t>
  </si>
  <si>
    <t>31472-X24</t>
  </si>
  <si>
    <t>Alt Space Cable Runway, 1.5"H x 24"W x 8'-8.75"L</t>
  </si>
  <si>
    <t xml:space="preserve">Notes: </t>
  </si>
  <si>
    <t>This table lists estimated cable fill for CPI cable management and pathway products. Cable fill varies with different cable sizes.</t>
  </si>
  <si>
    <t>Cable fills are estimates based on .20" OD Cat 5e, .25" OD Cat 6, and .30" OD Cat 6a, 4-pair UTP horizontal cable. Cable fill varies with different size cables.</t>
  </si>
  <si>
    <t>Use the Cat 5e value to estimate fill for 6-strand fiber.  Use the Cat 6 value to estimate fill for 12-strand fiber.</t>
  </si>
  <si>
    <t>Cable Runway/Tray Recommended/Maximum Cable Fills are based on TIA-569 recommendations and 5' (runway)/6' (tray) support spacing.</t>
  </si>
  <si>
    <t>The (-X00) in part numbers is color or another variable that does not affect cable fill capacities. Refer to the CPI Mini-Catalog for available options.</t>
  </si>
  <si>
    <t>To calculate recommended cable fills for other size cables, divide the product's usable area by the area of the cable and multiply by 25% (50% for maximum fill).</t>
  </si>
  <si>
    <t>While every effort has been made to ensure the accuracy of all information, CPI does not accept liability for any errors or omissions and reserves the right to change</t>
  </si>
  <si>
    <t>information and descriptions of listed services and products.</t>
  </si>
  <si>
    <t>Using the CPI CABLE FILL TABLE:</t>
  </si>
  <si>
    <r>
      <t xml:space="preserve">Change the OD (outside diameter) of the cable or the fill ratio on the table to </t>
    </r>
    <r>
      <rPr>
        <u/>
        <sz val="10"/>
        <rFont val="Arial"/>
        <family val="2"/>
      </rPr>
      <t>estimate</t>
    </r>
    <r>
      <rPr>
        <sz val="10"/>
        <rFont val="Arial"/>
        <family val="2"/>
      </rPr>
      <t xml:space="preserve"> fills</t>
    </r>
  </si>
  <si>
    <t>for your application. Fill ratio is the percentage of Usable Area within the manager filled</t>
  </si>
  <si>
    <t>with cable including gaps between cables.</t>
  </si>
  <si>
    <t>Method of Calculation</t>
  </si>
  <si>
    <t>Cable Fill is calculated by dividing the usable area of the cable manager by the area of the cable</t>
  </si>
  <si>
    <t>and reducing by a 50% fill factor to allow for gaps between the cables.</t>
  </si>
  <si>
    <t>The basic calculation for estimating recommended cable fill for cable managers and cable pathway is:</t>
  </si>
  <si>
    <r>
      <t xml:space="preserve">RECOMMENDED CABLE FILL = ((USABLE AREA/AREA OF CABLE) X 50%) X </t>
    </r>
    <r>
      <rPr>
        <b/>
        <u/>
        <sz val="10"/>
        <rFont val="Arial"/>
        <family val="2"/>
      </rPr>
      <t>50%</t>
    </r>
  </si>
  <si>
    <r>
      <rPr>
        <u/>
        <sz val="8"/>
        <rFont val="Arial"/>
        <family val="2"/>
      </rPr>
      <t>50%</t>
    </r>
    <r>
      <rPr>
        <sz val="8"/>
        <rFont val="Arial"/>
        <family val="2"/>
      </rPr>
      <t xml:space="preserve"> is the fill ratio (25% of the manager is filled with cable. 25% is required space between cables.)</t>
    </r>
  </si>
  <si>
    <t>The basic calculation for estimating maximum cable fill for cable managers and cable pathway is:</t>
  </si>
  <si>
    <r>
      <t xml:space="preserve">MAXIMUM CABLE FILL = (USABLE AREA/AREA OF CABLE) X 50%) X </t>
    </r>
    <r>
      <rPr>
        <b/>
        <u/>
        <sz val="10"/>
        <rFont val="Arial"/>
        <family val="2"/>
      </rPr>
      <t>100%</t>
    </r>
  </si>
  <si>
    <r>
      <rPr>
        <u/>
        <sz val="8"/>
        <rFont val="Arial"/>
        <family val="2"/>
      </rPr>
      <t>100%</t>
    </r>
    <r>
      <rPr>
        <sz val="8"/>
        <rFont val="Arial"/>
        <family val="2"/>
      </rPr>
      <t xml:space="preserve"> is the fill ratio. (50% of the manager is filled with cable. 50% is required air space between cables.)</t>
    </r>
  </si>
  <si>
    <r>
      <t>USABLE AREA</t>
    </r>
    <r>
      <rPr>
        <sz val="10"/>
        <rFont val="Arial"/>
        <family val="2"/>
      </rPr>
      <t xml:space="preserve"> is the Usable Area of the cable manager or pathway product.</t>
    </r>
  </si>
  <si>
    <t>Usable Area is determined by measuring the internal width and</t>
  </si>
  <si>
    <t>depth of individual cable managers or pathway as illustrated on the following pages.</t>
  </si>
  <si>
    <t>The CPI Cable Fill table lists usable areas for CPI cable management and pathway products.</t>
  </si>
  <si>
    <t xml:space="preserve">The area of a rectangular space is calculated by multiplying </t>
  </si>
  <si>
    <t>the width by the depth. In some cases the width of the manager varries:</t>
  </si>
  <si>
    <t>USABLE AREA = INTERIOR WIDTH X INTERIOR DEPTH</t>
  </si>
  <si>
    <r>
      <rPr>
        <b/>
        <sz val="10"/>
        <rFont val="Arial"/>
        <family val="2"/>
      </rPr>
      <t>AREA OF CABLE</t>
    </r>
    <r>
      <rPr>
        <sz val="10"/>
        <rFont val="Arial"/>
        <family val="2"/>
      </rPr>
      <t xml:space="preserve"> is the area of the cable. The table assumes round cables.</t>
    </r>
  </si>
  <si>
    <t>The area of the cable is calculated using the dimensions of the cable.</t>
  </si>
  <si>
    <t xml:space="preserve">To determine the values in the CPI Cable Fill table, average </t>
  </si>
  <si>
    <t>cable sizes are used to represent each type of cable:</t>
  </si>
  <si>
    <t>Cat 5e is .20" diameter cable (.031" area)</t>
  </si>
  <si>
    <t>Cat 6 is .25" diameter cable (.049" area)</t>
  </si>
  <si>
    <t>Cat 6a is .30" diameter cable (.070" area)</t>
  </si>
  <si>
    <t xml:space="preserve">The area of a round cable is calculated by multiplying PI and </t>
  </si>
  <si>
    <t>the diameter of the cable squared divided by 4:</t>
  </si>
  <si>
    <r>
      <t>(ROUND) CABLE AREA = (DIAMETER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X PI)/4</t>
    </r>
  </si>
  <si>
    <r>
      <rPr>
        <b/>
        <sz val="10"/>
        <rFont val="Arial"/>
        <family val="2"/>
      </rPr>
      <t>FILL RATIO</t>
    </r>
    <r>
      <rPr>
        <sz val="10"/>
        <rFont val="Arial"/>
        <family val="2"/>
      </rPr>
      <t xml:space="preserve"> is the percentage of Usable Area within the manager that is filled with cable including</t>
    </r>
  </si>
  <si>
    <t xml:space="preserve">required gaps between cables. </t>
  </si>
  <si>
    <r>
      <t>CABLE FILL</t>
    </r>
    <r>
      <rPr>
        <sz val="10"/>
        <rFont val="Arial"/>
        <family val="2"/>
      </rPr>
      <t xml:space="preserve"> is the calculated cable fill value. This value is an estimate and includes gaps between</t>
    </r>
  </si>
  <si>
    <t>cables. Use 100% fill ratio to estimate maximum fill. Use 50% fill ratio to extimate initial fill.</t>
  </si>
  <si>
    <t>This estimate represents loose cables, not bundled cables. The value will be less for bundled cables.</t>
  </si>
  <si>
    <t>Sample Cable Fill Calculation:</t>
  </si>
  <si>
    <t>Calculate cable fill of .30"OD Cat 6a UTP in CPI Cable Manager P/N 11730-703.</t>
  </si>
  <si>
    <r>
      <t>CPI P/N 11730-XXX has a usable area of 21.0 in</t>
    </r>
    <r>
      <rPr>
        <vertAlign val="superscript"/>
        <sz val="10"/>
        <rFont val="Arial"/>
        <family val="2"/>
      </rPr>
      <t>2</t>
    </r>
  </si>
  <si>
    <r>
      <t>.30" OD Cable has an area of .070 in²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(Area = [.30]² X Pi/4)</t>
    </r>
  </si>
  <si>
    <t>RECOMMENDED CABLE FILL = ((USABLE AREA/AREA OF CABLE) X 50%) X 50%</t>
  </si>
  <si>
    <t>RECOMMENDED CABLE FILL = (21.0 in²/.070 in²) X 50%) X 50%</t>
  </si>
  <si>
    <t>RECOMMENDED CABLE FILL = 75 cables</t>
  </si>
  <si>
    <t>MAXIMUM CABLE FILL = ((USABLE AREA/AREA OF CABLE) X 50%) X 100%</t>
  </si>
  <si>
    <t>MAXIMUM CABLE FILL = (21.0 in²/.070 in²) X 50%) X 100%</t>
  </si>
  <si>
    <t>MAXIMUM CABLE FILL = 150 cables</t>
  </si>
  <si>
    <t>Usable Area defined for various types of cable managers.</t>
  </si>
  <si>
    <t>The hatched areas represent the defined usable area for different types of CPI Cable Managers.</t>
  </si>
  <si>
    <t>Vertical Cable Managers &amp; Rings/Loops</t>
  </si>
  <si>
    <r>
      <t>(</t>
    </r>
    <r>
      <rPr>
        <b/>
        <u/>
        <sz val="10"/>
        <rFont val="Arial"/>
        <family val="2"/>
      </rPr>
      <t>no</t>
    </r>
    <r>
      <rPr>
        <b/>
        <sz val="10"/>
        <rFont val="Arial"/>
        <family val="2"/>
      </rPr>
      <t xml:space="preserve"> fingers)</t>
    </r>
  </si>
  <si>
    <t xml:space="preserve">Usable area is defined between </t>
  </si>
  <si>
    <t>Ex.</t>
  </si>
  <si>
    <t>VCS</t>
  </si>
  <si>
    <t>the narrowest point in width and</t>
  </si>
  <si>
    <t>Loops</t>
  </si>
  <si>
    <t xml:space="preserve">the distance between the back </t>
  </si>
  <si>
    <t>Rings</t>
  </si>
  <si>
    <t xml:space="preserve">of the manager and the back of </t>
  </si>
  <si>
    <t>the latch pins.</t>
  </si>
  <si>
    <t>Latch pins</t>
  </si>
  <si>
    <t>Vertical Cable Managers</t>
  </si>
  <si>
    <r>
      <t>(</t>
    </r>
    <r>
      <rPr>
        <b/>
        <u/>
        <sz val="10"/>
        <rFont val="Arial"/>
        <family val="2"/>
      </rPr>
      <t>with</t>
    </r>
    <r>
      <rPr>
        <b/>
        <sz val="10"/>
        <rFont val="Arial"/>
        <family val="2"/>
      </rPr>
      <t xml:space="preserve"> fingers)</t>
    </r>
  </si>
  <si>
    <t>MCS, MCS-EFX,</t>
  </si>
  <si>
    <t>CCS, CCS-EFX,</t>
  </si>
  <si>
    <t>Velocity Cable Management</t>
  </si>
  <si>
    <t>of the manager and the back of</t>
  </si>
  <si>
    <t>Evolution Cable Management</t>
  </si>
  <si>
    <t>the T on the fingers.</t>
  </si>
  <si>
    <t>M-Series MegaFrame ECM</t>
  </si>
  <si>
    <t>Area includes this space.</t>
  </si>
  <si>
    <t>F-Series TeraFrame VCM</t>
  </si>
  <si>
    <t>GlobalFrame VCM</t>
  </si>
  <si>
    <t>Fingers</t>
  </si>
  <si>
    <t>Finger Cable Manager</t>
  </si>
  <si>
    <t>Motive Cable Management</t>
  </si>
  <si>
    <t>Universal Horizontal Cable Managers</t>
  </si>
  <si>
    <t>UHCM</t>
  </si>
  <si>
    <t>the narrowest point in height and</t>
  </si>
  <si>
    <t>Horizontal Wire Managers with Rings/Loops</t>
  </si>
  <si>
    <t>Horz. Cble Mngr.</t>
  </si>
  <si>
    <t>of the manager and the front of</t>
  </si>
  <si>
    <t>the rings.</t>
  </si>
  <si>
    <t>Jumper Trays</t>
  </si>
  <si>
    <t>the tray.</t>
  </si>
  <si>
    <r>
      <t xml:space="preserve">Cable Runway </t>
    </r>
    <r>
      <rPr>
        <b/>
        <sz val="9"/>
        <rFont val="Arial"/>
        <family val="2"/>
      </rPr>
      <t>(&amp; optional Cable Retaining Posts)</t>
    </r>
  </si>
  <si>
    <t>Usable area is defined by the</t>
  </si>
  <si>
    <t xml:space="preserve">Universal </t>
  </si>
  <si>
    <t>width of the runway and a</t>
  </si>
  <si>
    <t>TELCO</t>
  </si>
  <si>
    <t>maximum 6" height.</t>
  </si>
  <si>
    <t>UL Classified</t>
  </si>
  <si>
    <t xml:space="preserve">TIA-569 limits cable height to </t>
  </si>
  <si>
    <t>Alternate Space</t>
  </si>
  <si>
    <t xml:space="preserve">6" (152 mm) and cable fill to 50%. </t>
  </si>
  <si>
    <t>Quick Ship</t>
  </si>
  <si>
    <r>
      <t xml:space="preserve">Cable Runway does </t>
    </r>
    <r>
      <rPr>
        <b/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have side walls.</t>
    </r>
  </si>
  <si>
    <t>Add Cable Retaining Post (shown) when required.</t>
  </si>
  <si>
    <r>
      <t>Pemsa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 xml:space="preserve"> Rejiband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 xml:space="preserve"> Wire Mesh Cable Tray</t>
    </r>
  </si>
  <si>
    <t>Rejiband</t>
  </si>
  <si>
    <t>width of the tray and the height</t>
  </si>
  <si>
    <t>of the tray, with a 6" (152 mm) max. height.</t>
  </si>
  <si>
    <t>OnTrac Cable Tray has 2", 4" or 6" high (50 mm, 100 mm or 150 mm)</t>
  </si>
  <si>
    <t>side walls.</t>
  </si>
  <si>
    <t>32630-XXX</t>
  </si>
  <si>
    <t>32631-XXX</t>
  </si>
  <si>
    <t>32632-XXX</t>
  </si>
  <si>
    <t>32633-XXX</t>
  </si>
  <si>
    <t>32634-XXX</t>
  </si>
  <si>
    <t>32640-XXX</t>
  </si>
  <si>
    <t>32641-XXX</t>
  </si>
  <si>
    <t>32642-XXX</t>
  </si>
  <si>
    <t>32643-XXX</t>
  </si>
  <si>
    <t>32644-XXX</t>
  </si>
  <si>
    <t>3257X-X02</t>
  </si>
  <si>
    <t>3257X-X03</t>
  </si>
  <si>
    <t>3257X-X04</t>
  </si>
  <si>
    <t>3257X-X00</t>
  </si>
  <si>
    <t>3257X-X01</t>
  </si>
  <si>
    <t>©2024 Chatsworth Products, Inc. All rights reserved. Chatsworth Products, Clik-Nut, CPI, CPI Passive Cooling, CUBE-iT,
eConnect, Elevate, EuroFrame, Evolution, GlobalFrame, MegaFrame, Motive, Oberon, QuadraRack, RMR, Saf-T-Grip, Secure Array,
SeismicFrame, SlimFrame, TeraFrame, Velocity, Wi-Tile and ZetaFrame are federally registered trademarks of Chatsworth
Products. H-Plane, Hi-Bar, In-Plane, M-Frame, NetPoint, Simply Efficient, and Skybar are trademarks of Chatsworth
Products. All other trademarks belong to their respective companies. Published 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</si>
</sst>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u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u/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vertAlign val="superscript"/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2" fillId="0" borderId="0" xfId="0" applyFont="1"/>
    <xf numFmtId="0" fontId="14" fillId="0" borderId="0" xfId="0" applyFont="1"/>
    <xf numFmtId="0" fontId="0" fillId="0" borderId="0" xfId="0" applyAlignment="1">
      <alignment horizontal="right"/>
    </xf>
    <xf numFmtId="9" fontId="0" fillId="0" borderId="0" xfId="0" applyNumberForma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horizontal="center" vertical="center"/>
    </xf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9" fontId="28" fillId="2" borderId="7" xfId="0" applyNumberFormat="1" applyFont="1" applyFill="1" applyBorder="1" applyAlignment="1">
      <alignment horizontal="center" vertical="center" wrapText="1"/>
    </xf>
    <xf numFmtId="9" fontId="28" fillId="2" borderId="1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165" fontId="28" fillId="5" borderId="1" xfId="0" applyNumberFormat="1" applyFont="1" applyFill="1" applyBorder="1" applyAlignment="1">
      <alignment horizontal="center" vertical="center"/>
    </xf>
    <xf numFmtId="165" fontId="28" fillId="5" borderId="1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65" fontId="28" fillId="5" borderId="10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vertical="center"/>
    </xf>
    <xf numFmtId="165" fontId="29" fillId="0" borderId="12" xfId="0" applyNumberFormat="1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8" fillId="0" borderId="11" xfId="0" applyFont="1" applyBorder="1"/>
    <xf numFmtId="0" fontId="28" fillId="0" borderId="2" xfId="0" applyFont="1" applyBorder="1"/>
    <xf numFmtId="0" fontId="29" fillId="0" borderId="14" xfId="0" applyFont="1" applyBorder="1" applyAlignment="1">
      <alignment vertical="center"/>
    </xf>
    <xf numFmtId="165" fontId="29" fillId="0" borderId="14" xfId="0" applyNumberFormat="1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/>
    </xf>
    <xf numFmtId="0" fontId="28" fillId="5" borderId="1" xfId="0" applyFont="1" applyFill="1" applyBorder="1" applyAlignment="1">
      <alignment horizontal="left" vertical="center" wrapText="1"/>
    </xf>
    <xf numFmtId="0" fontId="28" fillId="5" borderId="10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2" fontId="28" fillId="0" borderId="26" xfId="0" applyNumberFormat="1" applyFont="1" applyBorder="1" applyAlignment="1">
      <alignment horizontal="center" vertical="center"/>
    </xf>
    <xf numFmtId="165" fontId="28" fillId="0" borderId="26" xfId="0" applyNumberFormat="1" applyFont="1" applyBorder="1" applyAlignment="1">
      <alignment horizontal="center" vertical="center"/>
    </xf>
    <xf numFmtId="165" fontId="28" fillId="0" borderId="27" xfId="0" applyNumberFormat="1" applyFont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3" borderId="3" xfId="0" applyNumberFormat="1" applyFont="1" applyFill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1" fillId="3" borderId="0" xfId="0" applyFont="1" applyFill="1"/>
    <xf numFmtId="9" fontId="28" fillId="6" borderId="1" xfId="0" applyNumberFormat="1" applyFont="1" applyFill="1" applyBorder="1" applyAlignment="1">
      <alignment horizontal="center" vertical="center" wrapText="1"/>
    </xf>
    <xf numFmtId="9" fontId="28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89</xdr:row>
      <xdr:rowOff>152400</xdr:rowOff>
    </xdr:from>
    <xdr:to>
      <xdr:col>4</xdr:col>
      <xdr:colOff>0</xdr:colOff>
      <xdr:row>96</xdr:row>
      <xdr:rowOff>152400</xdr:rowOff>
    </xdr:to>
    <xdr:pic>
      <xdr:nvPicPr>
        <xdr:cNvPr id="4422" name="Picture 19" descr="UHCM_Side">
          <a:extLst>
            <a:ext uri="{FF2B5EF4-FFF2-40B4-BE49-F238E27FC236}">
              <a16:creationId xmlns:a16="http://schemas.microsoft.com/office/drawing/2014/main" id="{EBCF391E-5DE3-0947-8267-BE2AF42B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973300"/>
          <a:ext cx="20193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75</xdr:row>
      <xdr:rowOff>114300</xdr:rowOff>
    </xdr:from>
    <xdr:to>
      <xdr:col>3</xdr:col>
      <xdr:colOff>292100</xdr:colOff>
      <xdr:row>86</xdr:row>
      <xdr:rowOff>88900</xdr:rowOff>
    </xdr:to>
    <xdr:pic>
      <xdr:nvPicPr>
        <xdr:cNvPr id="4423" name="Picture 18" descr="MCS-Top">
          <a:extLst>
            <a:ext uri="{FF2B5EF4-FFF2-40B4-BE49-F238E27FC236}">
              <a16:creationId xmlns:a16="http://schemas.microsoft.com/office/drawing/2014/main" id="{4EEFBDC9-C8E9-D942-B581-36409324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611100"/>
          <a:ext cx="129540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130</xdr:row>
      <xdr:rowOff>76200</xdr:rowOff>
    </xdr:from>
    <xdr:to>
      <xdr:col>4</xdr:col>
      <xdr:colOff>0</xdr:colOff>
      <xdr:row>133</xdr:row>
      <xdr:rowOff>50800</xdr:rowOff>
    </xdr:to>
    <xdr:pic>
      <xdr:nvPicPr>
        <xdr:cNvPr id="4424" name="Picture 1">
          <a:extLst>
            <a:ext uri="{FF2B5EF4-FFF2-40B4-BE49-F238E27FC236}">
              <a16:creationId xmlns:a16="http://schemas.microsoft.com/office/drawing/2014/main" id="{35FF4693-CEFA-CF42-8FAF-9904FD84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818600"/>
          <a:ext cx="1981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99</xdr:row>
      <xdr:rowOff>50800</xdr:rowOff>
    </xdr:from>
    <xdr:to>
      <xdr:col>4</xdr:col>
      <xdr:colOff>0</xdr:colOff>
      <xdr:row>106</xdr:row>
      <xdr:rowOff>114300</xdr:rowOff>
    </xdr:to>
    <xdr:pic>
      <xdr:nvPicPr>
        <xdr:cNvPr id="4425" name="Picture 2">
          <a:extLst>
            <a:ext uri="{FF2B5EF4-FFF2-40B4-BE49-F238E27FC236}">
              <a16:creationId xmlns:a16="http://schemas.microsoft.com/office/drawing/2014/main" id="{9C5D7326-51ED-0047-9D16-9BFE3064F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6560800"/>
          <a:ext cx="16891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119</xdr:row>
      <xdr:rowOff>76200</xdr:rowOff>
    </xdr:from>
    <xdr:to>
      <xdr:col>4</xdr:col>
      <xdr:colOff>0</xdr:colOff>
      <xdr:row>127</xdr:row>
      <xdr:rowOff>114300</xdr:rowOff>
    </xdr:to>
    <xdr:pic>
      <xdr:nvPicPr>
        <xdr:cNvPr id="4426" name="Picture 3">
          <a:extLst>
            <a:ext uri="{FF2B5EF4-FFF2-40B4-BE49-F238E27FC236}">
              <a16:creationId xmlns:a16="http://schemas.microsoft.com/office/drawing/2014/main" id="{CCAF7948-365C-384D-9075-F806E02E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9964400"/>
          <a:ext cx="20828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110</xdr:row>
      <xdr:rowOff>12700</xdr:rowOff>
    </xdr:from>
    <xdr:to>
      <xdr:col>3</xdr:col>
      <xdr:colOff>587375</xdr:colOff>
      <xdr:row>116</xdr:row>
      <xdr:rowOff>63500</xdr:rowOff>
    </xdr:to>
    <xdr:pic>
      <xdr:nvPicPr>
        <xdr:cNvPr id="4427" name="Picture 4">
          <a:extLst>
            <a:ext uri="{FF2B5EF4-FFF2-40B4-BE49-F238E27FC236}">
              <a16:creationId xmlns:a16="http://schemas.microsoft.com/office/drawing/2014/main" id="{761C9608-7CBB-C24E-A94B-41F2E45A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8376900"/>
          <a:ext cx="16891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65</xdr:row>
      <xdr:rowOff>50800</xdr:rowOff>
    </xdr:from>
    <xdr:to>
      <xdr:col>3</xdr:col>
      <xdr:colOff>587375</xdr:colOff>
      <xdr:row>74</xdr:row>
      <xdr:rowOff>50800</xdr:rowOff>
    </xdr:to>
    <xdr:pic>
      <xdr:nvPicPr>
        <xdr:cNvPr id="4428" name="Picture 6">
          <a:extLst>
            <a:ext uri="{FF2B5EF4-FFF2-40B4-BE49-F238E27FC236}">
              <a16:creationId xmlns:a16="http://schemas.microsoft.com/office/drawing/2014/main" id="{32B34E67-DFAE-A947-A4D1-08AB356B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858500"/>
          <a:ext cx="18542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406400</xdr:colOff>
      <xdr:row>84</xdr:row>
      <xdr:rowOff>63500</xdr:rowOff>
    </xdr:from>
    <xdr:to>
      <xdr:col>4</xdr:col>
      <xdr:colOff>0</xdr:colOff>
      <xdr:row>85</xdr:row>
      <xdr:rowOff>63500</xdr:rowOff>
    </xdr:to>
    <xdr:sp macro="" textlink="">
      <xdr:nvSpPr>
        <xdr:cNvPr id="4429" name="Line 8">
          <a:extLst>
            <a:ext uri="{FF2B5EF4-FFF2-40B4-BE49-F238E27FC236}">
              <a16:creationId xmlns:a16="http://schemas.microsoft.com/office/drawing/2014/main" id="{834324FA-C65D-EF43-B6C4-2909F88FD43D}"/>
            </a:ext>
          </a:extLst>
        </xdr:cNvPr>
        <xdr:cNvSpPr>
          <a:spLocks noChangeShapeType="1"/>
        </xdr:cNvSpPr>
      </xdr:nvSpPr>
      <xdr:spPr bwMode="auto">
        <a:xfrm flipH="1" flipV="1">
          <a:off x="1943100" y="14058900"/>
          <a:ext cx="266700" cy="165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82</xdr:row>
      <xdr:rowOff>0</xdr:rowOff>
    </xdr:from>
    <xdr:to>
      <xdr:col>3</xdr:col>
      <xdr:colOff>399870</xdr:colOff>
      <xdr:row>86</xdr:row>
      <xdr:rowOff>50800</xdr:rowOff>
    </xdr:to>
    <xdr:sp macro="" textlink="">
      <xdr:nvSpPr>
        <xdr:cNvPr id="1357" name="Oval 9">
          <a:extLst>
            <a:ext uri="{FF2B5EF4-FFF2-40B4-BE49-F238E27FC236}">
              <a16:creationId xmlns:a16="http://schemas.microsoft.com/office/drawing/2014/main" id="{60E6274A-B8FF-459C-855F-FECAB4EBBC35}"/>
            </a:ext>
          </a:extLst>
        </xdr:cNvPr>
        <xdr:cNvSpPr>
          <a:spLocks noChangeArrowheads="1"/>
        </xdr:cNvSpPr>
      </xdr:nvSpPr>
      <xdr:spPr bwMode="auto">
        <a:xfrm>
          <a:off x="1549400" y="13665200"/>
          <a:ext cx="406400" cy="7112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114300</xdr:colOff>
      <xdr:row>106</xdr:row>
      <xdr:rowOff>12700</xdr:rowOff>
    </xdr:from>
    <xdr:to>
      <xdr:col>2</xdr:col>
      <xdr:colOff>342900</xdr:colOff>
      <xdr:row>107</xdr:row>
      <xdr:rowOff>88900</xdr:rowOff>
    </xdr:to>
    <xdr:sp macro="" textlink="">
      <xdr:nvSpPr>
        <xdr:cNvPr id="4431" name="Line 11">
          <a:extLst>
            <a:ext uri="{FF2B5EF4-FFF2-40B4-BE49-F238E27FC236}">
              <a16:creationId xmlns:a16="http://schemas.microsoft.com/office/drawing/2014/main" id="{AFBC36DD-2EAC-5A41-83FE-C517E5A88DAB}"/>
            </a:ext>
          </a:extLst>
        </xdr:cNvPr>
        <xdr:cNvSpPr>
          <a:spLocks noChangeShapeType="1"/>
        </xdr:cNvSpPr>
      </xdr:nvSpPr>
      <xdr:spPr bwMode="auto">
        <a:xfrm flipH="1" flipV="1">
          <a:off x="977900" y="17716500"/>
          <a:ext cx="228600" cy="24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95</xdr:row>
      <xdr:rowOff>114300</xdr:rowOff>
    </xdr:from>
    <xdr:to>
      <xdr:col>2</xdr:col>
      <xdr:colOff>190500</xdr:colOff>
      <xdr:row>97</xdr:row>
      <xdr:rowOff>88900</xdr:rowOff>
    </xdr:to>
    <xdr:sp macro="" textlink="">
      <xdr:nvSpPr>
        <xdr:cNvPr id="4432" name="Line 12">
          <a:extLst>
            <a:ext uri="{FF2B5EF4-FFF2-40B4-BE49-F238E27FC236}">
              <a16:creationId xmlns:a16="http://schemas.microsoft.com/office/drawing/2014/main" id="{042F5198-89AC-B44C-AA6C-609252FB0B7E}"/>
            </a:ext>
          </a:extLst>
        </xdr:cNvPr>
        <xdr:cNvSpPr>
          <a:spLocks noChangeShapeType="1"/>
        </xdr:cNvSpPr>
      </xdr:nvSpPr>
      <xdr:spPr bwMode="auto">
        <a:xfrm flipH="1" flipV="1">
          <a:off x="863600" y="15963900"/>
          <a:ext cx="1905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12700</xdr:rowOff>
    </xdr:from>
    <xdr:to>
      <xdr:col>3</xdr:col>
      <xdr:colOff>0</xdr:colOff>
      <xdr:row>74</xdr:row>
      <xdr:rowOff>88900</xdr:rowOff>
    </xdr:to>
    <xdr:sp macro="" textlink="">
      <xdr:nvSpPr>
        <xdr:cNvPr id="4433" name="Line 13">
          <a:extLst>
            <a:ext uri="{FF2B5EF4-FFF2-40B4-BE49-F238E27FC236}">
              <a16:creationId xmlns:a16="http://schemas.microsoft.com/office/drawing/2014/main" id="{0EB8677D-2B6E-4844-B620-5D4FC2357124}"/>
            </a:ext>
          </a:extLst>
        </xdr:cNvPr>
        <xdr:cNvSpPr>
          <a:spLocks noChangeShapeType="1"/>
        </xdr:cNvSpPr>
      </xdr:nvSpPr>
      <xdr:spPr bwMode="auto">
        <a:xfrm flipH="1" flipV="1">
          <a:off x="863600" y="11188700"/>
          <a:ext cx="673100" cy="1231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67</xdr:row>
      <xdr:rowOff>12700</xdr:rowOff>
    </xdr:from>
    <xdr:to>
      <xdr:col>3</xdr:col>
      <xdr:colOff>38100</xdr:colOff>
      <xdr:row>74</xdr:row>
      <xdr:rowOff>50800</xdr:rowOff>
    </xdr:to>
    <xdr:sp macro="" textlink="">
      <xdr:nvSpPr>
        <xdr:cNvPr id="4434" name="Line 14">
          <a:extLst>
            <a:ext uri="{FF2B5EF4-FFF2-40B4-BE49-F238E27FC236}">
              <a16:creationId xmlns:a16="http://schemas.microsoft.com/office/drawing/2014/main" id="{129CC268-C9EB-1243-8005-840E0E71CED5}"/>
            </a:ext>
          </a:extLst>
        </xdr:cNvPr>
        <xdr:cNvSpPr>
          <a:spLocks noChangeShapeType="1"/>
        </xdr:cNvSpPr>
      </xdr:nvSpPr>
      <xdr:spPr bwMode="auto">
        <a:xfrm flipV="1">
          <a:off x="1536700" y="11188700"/>
          <a:ext cx="38100" cy="119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79</xdr:row>
      <xdr:rowOff>152400</xdr:rowOff>
    </xdr:from>
    <xdr:to>
      <xdr:col>2</xdr:col>
      <xdr:colOff>190500</xdr:colOff>
      <xdr:row>87</xdr:row>
      <xdr:rowOff>88900</xdr:rowOff>
    </xdr:to>
    <xdr:sp macro="" textlink="">
      <xdr:nvSpPr>
        <xdr:cNvPr id="4435" name="Line 15">
          <a:extLst>
            <a:ext uri="{FF2B5EF4-FFF2-40B4-BE49-F238E27FC236}">
              <a16:creationId xmlns:a16="http://schemas.microsoft.com/office/drawing/2014/main" id="{494D1172-2F48-E646-9FAC-E0B0755CD9CE}"/>
            </a:ext>
          </a:extLst>
        </xdr:cNvPr>
        <xdr:cNvSpPr>
          <a:spLocks noChangeShapeType="1"/>
        </xdr:cNvSpPr>
      </xdr:nvSpPr>
      <xdr:spPr bwMode="auto">
        <a:xfrm flipH="1" flipV="1">
          <a:off x="863600" y="13335000"/>
          <a:ext cx="190500" cy="1244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215900</xdr:colOff>
      <xdr:row>79</xdr:row>
      <xdr:rowOff>152400</xdr:rowOff>
    </xdr:from>
    <xdr:to>
      <xdr:col>3</xdr:col>
      <xdr:colOff>0</xdr:colOff>
      <xdr:row>87</xdr:row>
      <xdr:rowOff>88900</xdr:rowOff>
    </xdr:to>
    <xdr:sp macro="" textlink="">
      <xdr:nvSpPr>
        <xdr:cNvPr id="4436" name="Line 16">
          <a:extLst>
            <a:ext uri="{FF2B5EF4-FFF2-40B4-BE49-F238E27FC236}">
              <a16:creationId xmlns:a16="http://schemas.microsoft.com/office/drawing/2014/main" id="{3A3D4203-BD55-C349-BDF3-F550AE8B79E5}"/>
            </a:ext>
          </a:extLst>
        </xdr:cNvPr>
        <xdr:cNvSpPr>
          <a:spLocks noChangeShapeType="1"/>
        </xdr:cNvSpPr>
      </xdr:nvSpPr>
      <xdr:spPr bwMode="auto">
        <a:xfrm flipV="1">
          <a:off x="1079500" y="13335000"/>
          <a:ext cx="457200" cy="1244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91</xdr:row>
      <xdr:rowOff>38100</xdr:rowOff>
    </xdr:from>
    <xdr:to>
      <xdr:col>2</xdr:col>
      <xdr:colOff>190500</xdr:colOff>
      <xdr:row>97</xdr:row>
      <xdr:rowOff>63500</xdr:rowOff>
    </xdr:to>
    <xdr:sp macro="" textlink="">
      <xdr:nvSpPr>
        <xdr:cNvPr id="4437" name="Line 17">
          <a:extLst>
            <a:ext uri="{FF2B5EF4-FFF2-40B4-BE49-F238E27FC236}">
              <a16:creationId xmlns:a16="http://schemas.microsoft.com/office/drawing/2014/main" id="{24200592-8C4D-844C-9E93-DAB672C5CDF3}"/>
            </a:ext>
          </a:extLst>
        </xdr:cNvPr>
        <xdr:cNvSpPr>
          <a:spLocks noChangeShapeType="1"/>
        </xdr:cNvSpPr>
      </xdr:nvSpPr>
      <xdr:spPr bwMode="auto">
        <a:xfrm flipH="1" flipV="1">
          <a:off x="901700" y="15227300"/>
          <a:ext cx="152400" cy="101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0"/>
  <sheetViews>
    <sheetView tabSelected="1" view="pageBreakPreview" topLeftCell="B1" zoomScale="130" zoomScaleNormal="130" zoomScaleSheetLayoutView="130" workbookViewId="0">
      <pane ySplit="7" topLeftCell="A409" activePane="bottomLeft" state="frozen"/>
      <selection activeCell="B1" sqref="B1"/>
      <selection pane="bottomLeft" activeCell="D417" sqref="D417:O417"/>
    </sheetView>
  </sheetViews>
  <sheetFormatPr baseColWidth="10" defaultColWidth="11.5" defaultRowHeight="13" x14ac:dyDescent="0.15"/>
  <cols>
    <col min="1" max="1" width="9.1640625" style="1" hidden="1" customWidth="1"/>
    <col min="2" max="2" width="10.83203125" style="1" customWidth="1"/>
    <col min="3" max="3" width="10.1640625" style="41" customWidth="1"/>
    <col min="4" max="4" width="43.83203125" style="103" customWidth="1"/>
    <col min="5" max="5" width="7.1640625" style="7" customWidth="1"/>
    <col min="6" max="6" width="7" style="7" customWidth="1"/>
    <col min="7" max="7" width="7.33203125" style="25" customWidth="1"/>
    <col min="8" max="8" width="5.33203125" style="2" customWidth="1"/>
    <col min="9" max="10" width="6" style="2" customWidth="1"/>
    <col min="11" max="11" width="5.33203125" style="2" customWidth="1"/>
    <col min="12" max="12" width="0.1640625" style="2" customWidth="1"/>
    <col min="13" max="13" width="5.83203125" style="2" bestFit="1" customWidth="1"/>
    <col min="14" max="14" width="5.5" style="2" customWidth="1"/>
    <col min="15" max="15" width="5.33203125" style="2" customWidth="1"/>
    <col min="16" max="16" width="11.5" style="5" customWidth="1"/>
    <col min="17" max="22" width="6.5" style="2" hidden="1" customWidth="1"/>
    <col min="23" max="28" width="6.5" style="17" hidden="1" customWidth="1"/>
    <col min="29" max="29" width="11.5" style="1" customWidth="1"/>
    <col min="30" max="16384" width="11.5" style="1"/>
  </cols>
  <sheetData>
    <row r="1" spans="1:28" x14ac:dyDescent="0.15">
      <c r="C1" s="166" t="s">
        <v>0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23"/>
      <c r="W1" s="21"/>
      <c r="X1" s="21"/>
      <c r="Y1" s="21"/>
      <c r="Z1" s="21"/>
      <c r="AA1" s="21"/>
      <c r="AB1" s="21"/>
    </row>
    <row r="2" spans="1:28" s="14" customFormat="1" ht="23" x14ac:dyDescent="0.15">
      <c r="C2" s="171" t="s">
        <v>1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5"/>
      <c r="Q2" s="29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s="14" customFormat="1" ht="23" x14ac:dyDescent="0.15"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4" customFormat="1" ht="11" x14ac:dyDescent="0.15">
      <c r="A4" s="41"/>
      <c r="B4" s="41"/>
      <c r="C4" s="172" t="s">
        <v>2</v>
      </c>
      <c r="D4" s="174" t="s">
        <v>3</v>
      </c>
      <c r="E4" s="172" t="s">
        <v>4</v>
      </c>
      <c r="F4" s="172"/>
      <c r="G4" s="172"/>
      <c r="H4" s="114"/>
      <c r="I4" s="172" t="s">
        <v>5</v>
      </c>
      <c r="J4" s="172"/>
      <c r="K4" s="176"/>
      <c r="L4" s="115"/>
      <c r="M4" s="177" t="s">
        <v>6</v>
      </c>
      <c r="N4" s="172"/>
      <c r="O4" s="172"/>
      <c r="P4" s="23"/>
      <c r="Q4" s="28" t="s">
        <v>7</v>
      </c>
      <c r="R4" s="23"/>
      <c r="S4" s="23"/>
      <c r="T4" s="23"/>
      <c r="U4" s="23"/>
      <c r="V4" s="23"/>
      <c r="W4" s="116" t="s">
        <v>6</v>
      </c>
      <c r="X4" s="23"/>
      <c r="Y4" s="23"/>
      <c r="Z4" s="23"/>
      <c r="AA4" s="23"/>
      <c r="AB4" s="23"/>
    </row>
    <row r="5" spans="1:28" s="4" customFormat="1" ht="12" x14ac:dyDescent="0.15">
      <c r="A5" s="41"/>
      <c r="B5" s="41"/>
      <c r="C5" s="173"/>
      <c r="D5" s="175"/>
      <c r="E5" s="173" t="s">
        <v>8</v>
      </c>
      <c r="F5" s="173" t="s">
        <v>9</v>
      </c>
      <c r="G5" s="178" t="s">
        <v>10</v>
      </c>
      <c r="H5" s="42" t="s">
        <v>11</v>
      </c>
      <c r="I5" s="104" t="s">
        <v>12</v>
      </c>
      <c r="J5" s="104" t="s">
        <v>13</v>
      </c>
      <c r="K5" s="42" t="s">
        <v>14</v>
      </c>
      <c r="L5" s="115"/>
      <c r="M5" s="117" t="s">
        <v>12</v>
      </c>
      <c r="N5" s="104" t="s">
        <v>13</v>
      </c>
      <c r="O5" s="104" t="s">
        <v>14</v>
      </c>
      <c r="P5" s="23"/>
      <c r="Q5" s="23"/>
      <c r="R5" s="23"/>
      <c r="S5" s="23"/>
      <c r="T5" s="23"/>
      <c r="U5" s="23"/>
      <c r="V5" s="23"/>
      <c r="W5" s="118"/>
      <c r="X5" s="23"/>
      <c r="Y5" s="23"/>
      <c r="Z5" s="23"/>
      <c r="AA5" s="23"/>
      <c r="AB5" s="23"/>
    </row>
    <row r="6" spans="1:28" s="4" customFormat="1" ht="24" x14ac:dyDescent="0.15">
      <c r="A6" s="41"/>
      <c r="B6" s="41"/>
      <c r="C6" s="173"/>
      <c r="D6" s="175"/>
      <c r="E6" s="173"/>
      <c r="F6" s="173"/>
      <c r="G6" s="178"/>
      <c r="H6" s="42" t="s">
        <v>15</v>
      </c>
      <c r="I6" s="119">
        <v>0.2</v>
      </c>
      <c r="J6" s="119">
        <v>0.25</v>
      </c>
      <c r="K6" s="120">
        <v>0.3</v>
      </c>
      <c r="L6" s="121"/>
      <c r="M6" s="122">
        <v>0.2</v>
      </c>
      <c r="N6" s="119">
        <v>0.25</v>
      </c>
      <c r="O6" s="119">
        <v>0.3</v>
      </c>
      <c r="P6" s="23"/>
      <c r="Q6" s="123">
        <f>I6</f>
        <v>0.2</v>
      </c>
      <c r="R6" s="23"/>
      <c r="S6" s="123">
        <f>J6</f>
        <v>0.25</v>
      </c>
      <c r="T6" s="23"/>
      <c r="U6" s="123">
        <f>K6</f>
        <v>0.3</v>
      </c>
      <c r="V6" s="23"/>
      <c r="W6" s="124">
        <f>M6</f>
        <v>0.2</v>
      </c>
      <c r="X6" s="23"/>
      <c r="Y6" s="123">
        <f>N6</f>
        <v>0.25</v>
      </c>
      <c r="Z6" s="23"/>
      <c r="AA6" s="123">
        <f>O6</f>
        <v>0.3</v>
      </c>
      <c r="AB6" s="23"/>
    </row>
    <row r="7" spans="1:28" s="4" customFormat="1" ht="12" x14ac:dyDescent="0.15">
      <c r="A7" s="41"/>
      <c r="B7" s="41"/>
      <c r="C7" s="173"/>
      <c r="D7" s="175"/>
      <c r="E7" s="173"/>
      <c r="F7" s="173"/>
      <c r="G7" s="178"/>
      <c r="H7" s="42" t="s">
        <v>16</v>
      </c>
      <c r="I7" s="125">
        <v>0.5</v>
      </c>
      <c r="J7" s="125">
        <v>0.5</v>
      </c>
      <c r="K7" s="126">
        <v>0.5</v>
      </c>
      <c r="L7" s="127"/>
      <c r="M7" s="128">
        <v>1</v>
      </c>
      <c r="N7" s="125">
        <v>1</v>
      </c>
      <c r="O7" s="125">
        <v>1</v>
      </c>
      <c r="P7" s="23"/>
      <c r="Q7" s="23">
        <f>(((Q6*Q6)*3.1416)/4)</f>
        <v>3.1416000000000006E-2</v>
      </c>
      <c r="R7" s="129">
        <f>I7</f>
        <v>0.5</v>
      </c>
      <c r="S7" s="23">
        <f>(((S6*S6)*3.1416)/4)</f>
        <v>4.9087499999999999E-2</v>
      </c>
      <c r="T7" s="129">
        <f>J7</f>
        <v>0.5</v>
      </c>
      <c r="U7" s="23">
        <f>(((U6*U6)*3.1416)/4)</f>
        <v>7.0685999999999999E-2</v>
      </c>
      <c r="V7" s="129">
        <f>K7</f>
        <v>0.5</v>
      </c>
      <c r="W7" s="118">
        <f>(((W6*W6)*3.1416)/4)</f>
        <v>3.1416000000000006E-2</v>
      </c>
      <c r="X7" s="129">
        <f>M7</f>
        <v>1</v>
      </c>
      <c r="Y7" s="23">
        <f>(((Y6*Y6)*3.1416)/4)</f>
        <v>4.9087499999999999E-2</v>
      </c>
      <c r="Z7" s="129">
        <f>N7</f>
        <v>1</v>
      </c>
      <c r="AA7" s="23">
        <f>(((AA6*AA6)*3.1416)/4)</f>
        <v>7.0685999999999999E-2</v>
      </c>
      <c r="AB7" s="129">
        <f>O7</f>
        <v>1</v>
      </c>
    </row>
    <row r="8" spans="1:28" ht="14" thickBot="1" x14ac:dyDescent="0.2">
      <c r="C8" s="168" t="s">
        <v>17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70"/>
      <c r="P8" s="23"/>
      <c r="W8" s="20"/>
      <c r="X8" s="21"/>
      <c r="Y8" s="21"/>
      <c r="Z8" s="21"/>
      <c r="AA8" s="21"/>
      <c r="AB8" s="21"/>
    </row>
    <row r="9" spans="1:28" ht="14" thickTop="1" x14ac:dyDescent="0.15">
      <c r="A9" s="1">
        <v>11374</v>
      </c>
      <c r="C9" s="43" t="s">
        <v>18</v>
      </c>
      <c r="D9" s="93" t="s">
        <v>19</v>
      </c>
      <c r="E9" s="44" t="s">
        <v>20</v>
      </c>
      <c r="F9" s="44" t="s">
        <v>21</v>
      </c>
      <c r="G9" s="45">
        <f t="shared" ref="G9:G35" si="0">ROUNDDOWN((E9*F9),1)</f>
        <v>33.6</v>
      </c>
      <c r="H9" s="46"/>
      <c r="I9" s="47">
        <f>ROUND((((G9/Q9)*0.5)*R9),0)</f>
        <v>267</v>
      </c>
      <c r="J9" s="47">
        <f>ROUND((((G9/S9)*0.5)*T9),0)</f>
        <v>171</v>
      </c>
      <c r="K9" s="48">
        <f>ROUND((((G9/U9)*0.5)*V9),0)</f>
        <v>119</v>
      </c>
      <c r="L9" s="49"/>
      <c r="M9" s="50">
        <f>ROUND((((G9/W9)*0.5)*X9),0)</f>
        <v>535</v>
      </c>
      <c r="N9" s="47">
        <f>ROUND((((G9/Y9)*0.5)*Z9),0)</f>
        <v>342</v>
      </c>
      <c r="O9" s="47">
        <f>ROUND((((G9/AA9)*0.5)*AB9),0)</f>
        <v>238</v>
      </c>
      <c r="P9" s="23"/>
      <c r="Q9" s="2">
        <f t="shared" ref="Q9:Q84" si="1">$Q$7</f>
        <v>3.1416000000000006E-2</v>
      </c>
      <c r="R9" s="13">
        <f>MINA($R$7,100%)</f>
        <v>0.5</v>
      </c>
      <c r="S9" s="2">
        <f t="shared" ref="S9:S84" si="2">$S$7</f>
        <v>4.9087499999999999E-2</v>
      </c>
      <c r="T9" s="13">
        <f>MINA($T$7,100%)</f>
        <v>0.5</v>
      </c>
      <c r="U9" s="2">
        <f t="shared" ref="U9:U84" si="3">$U$7</f>
        <v>7.0685999999999999E-2</v>
      </c>
      <c r="V9" s="13">
        <f>MINA($V$7,100%)</f>
        <v>0.5</v>
      </c>
      <c r="W9" s="20">
        <f t="shared" ref="W9:W84" si="4">$W$7</f>
        <v>3.1416000000000006E-2</v>
      </c>
      <c r="X9" s="22">
        <f>MINA($X$7,100%)</f>
        <v>1</v>
      </c>
      <c r="Y9" s="21">
        <f t="shared" ref="Y9:Y84" si="5">$Y$7</f>
        <v>4.9087499999999999E-2</v>
      </c>
      <c r="Z9" s="22">
        <f>MINA($Z$7,100%)</f>
        <v>1</v>
      </c>
      <c r="AA9" s="21">
        <f t="shared" ref="AA9:AA84" si="6">$AA$7</f>
        <v>7.0685999999999999E-2</v>
      </c>
      <c r="AB9" s="22">
        <f>MINA($AB$7,100%)</f>
        <v>1</v>
      </c>
    </row>
    <row r="10" spans="1:28" x14ac:dyDescent="0.15">
      <c r="A10" s="1">
        <v>11378</v>
      </c>
      <c r="C10" s="92" t="s">
        <v>22</v>
      </c>
      <c r="D10" s="94" t="s">
        <v>23</v>
      </c>
      <c r="E10" s="51" t="s">
        <v>24</v>
      </c>
      <c r="F10" s="51" t="s">
        <v>21</v>
      </c>
      <c r="G10" s="45">
        <f t="shared" si="0"/>
        <v>21</v>
      </c>
      <c r="H10" s="52"/>
      <c r="I10" s="47">
        <f t="shared" ref="I10:I124" si="7">ROUND((((G10/Q10)*0.5)*R10),0)</f>
        <v>167</v>
      </c>
      <c r="J10" s="47">
        <f t="shared" ref="J10:J124" si="8">ROUND((((G10/S10)*0.5)*T10),0)</f>
        <v>107</v>
      </c>
      <c r="K10" s="48">
        <f t="shared" ref="K10:K124" si="9">ROUND((((G10/U10)*0.5)*V10),0)</f>
        <v>74</v>
      </c>
      <c r="L10" s="49"/>
      <c r="M10" s="50">
        <f t="shared" ref="M10:M124" si="10">ROUND((((G10/W10)*0.5)*X10),0)</f>
        <v>334</v>
      </c>
      <c r="N10" s="47">
        <f t="shared" ref="N10:N124" si="11">ROUND((((G10/Y10)*0.5)*Z10),0)</f>
        <v>214</v>
      </c>
      <c r="O10" s="47">
        <f t="shared" ref="O10:O124" si="12">ROUND((((G10/AA10)*0.5)*AB10),0)</f>
        <v>149</v>
      </c>
      <c r="P10" s="23"/>
      <c r="Q10" s="2">
        <f t="shared" si="1"/>
        <v>3.1416000000000006E-2</v>
      </c>
      <c r="R10" s="13">
        <f t="shared" ref="R10:R84" si="13">MINA($R$7,100%)</f>
        <v>0.5</v>
      </c>
      <c r="S10" s="2">
        <f t="shared" si="2"/>
        <v>4.9087499999999999E-2</v>
      </c>
      <c r="T10" s="13">
        <f t="shared" ref="T10:T84" si="14">MINA($T$7,100%)</f>
        <v>0.5</v>
      </c>
      <c r="U10" s="2">
        <f t="shared" si="3"/>
        <v>7.0685999999999999E-2</v>
      </c>
      <c r="V10" s="13">
        <f t="shared" ref="V10:V84" si="15">MINA($V$7,100%)</f>
        <v>0.5</v>
      </c>
      <c r="W10" s="20">
        <f t="shared" si="4"/>
        <v>3.1416000000000006E-2</v>
      </c>
      <c r="X10" s="22">
        <f t="shared" ref="X10:X84" si="16">MINA($X$7,100%)</f>
        <v>1</v>
      </c>
      <c r="Y10" s="21">
        <f t="shared" si="5"/>
        <v>4.9087499999999999E-2</v>
      </c>
      <c r="Z10" s="22">
        <f t="shared" ref="Z10:Z84" si="17">MINA($Z$7,100%)</f>
        <v>1</v>
      </c>
      <c r="AA10" s="21">
        <f t="shared" si="6"/>
        <v>7.0685999999999999E-2</v>
      </c>
      <c r="AB10" s="22">
        <f t="shared" ref="AB10:AB84" si="18">MINA($AB$7,100%)</f>
        <v>1</v>
      </c>
    </row>
    <row r="11" spans="1:28" x14ac:dyDescent="0.15">
      <c r="A11" s="1">
        <v>11378</v>
      </c>
      <c r="C11" s="92" t="s">
        <v>25</v>
      </c>
      <c r="D11" s="94" t="s">
        <v>26</v>
      </c>
      <c r="E11" s="51" t="s">
        <v>20</v>
      </c>
      <c r="F11" s="51" t="s">
        <v>21</v>
      </c>
      <c r="G11" s="45">
        <f t="shared" si="0"/>
        <v>33.6</v>
      </c>
      <c r="H11" s="52"/>
      <c r="I11" s="47">
        <f t="shared" si="7"/>
        <v>267</v>
      </c>
      <c r="J11" s="47">
        <f t="shared" si="8"/>
        <v>171</v>
      </c>
      <c r="K11" s="48">
        <f t="shared" si="9"/>
        <v>119</v>
      </c>
      <c r="L11" s="49"/>
      <c r="M11" s="50">
        <f t="shared" si="10"/>
        <v>535</v>
      </c>
      <c r="N11" s="47">
        <f t="shared" si="11"/>
        <v>342</v>
      </c>
      <c r="O11" s="47">
        <f t="shared" si="12"/>
        <v>238</v>
      </c>
      <c r="P11" s="23"/>
      <c r="Q11" s="2">
        <f t="shared" si="1"/>
        <v>3.1416000000000006E-2</v>
      </c>
      <c r="R11" s="13">
        <f t="shared" si="13"/>
        <v>0.5</v>
      </c>
      <c r="S11" s="2">
        <f t="shared" si="2"/>
        <v>4.9087499999999999E-2</v>
      </c>
      <c r="T11" s="13">
        <f t="shared" si="14"/>
        <v>0.5</v>
      </c>
      <c r="U11" s="2">
        <f t="shared" si="3"/>
        <v>7.0685999999999999E-2</v>
      </c>
      <c r="V11" s="13">
        <f t="shared" si="15"/>
        <v>0.5</v>
      </c>
      <c r="W11" s="20">
        <f t="shared" si="4"/>
        <v>3.1416000000000006E-2</v>
      </c>
      <c r="X11" s="22">
        <f t="shared" si="16"/>
        <v>1</v>
      </c>
      <c r="Y11" s="21">
        <f t="shared" si="5"/>
        <v>4.9087499999999999E-2</v>
      </c>
      <c r="Z11" s="22">
        <f t="shared" si="17"/>
        <v>1</v>
      </c>
      <c r="AA11" s="21">
        <f t="shared" si="6"/>
        <v>7.0685999999999999E-2</v>
      </c>
      <c r="AB11" s="22">
        <f t="shared" si="18"/>
        <v>1</v>
      </c>
    </row>
    <row r="12" spans="1:28" x14ac:dyDescent="0.15">
      <c r="A12" s="1">
        <v>11584</v>
      </c>
      <c r="C12" s="92" t="s">
        <v>27</v>
      </c>
      <c r="D12" s="94" t="s">
        <v>28</v>
      </c>
      <c r="E12" s="51" t="s">
        <v>24</v>
      </c>
      <c r="F12" s="51" t="s">
        <v>21</v>
      </c>
      <c r="G12" s="45">
        <f t="shared" si="0"/>
        <v>21</v>
      </c>
      <c r="H12" s="52"/>
      <c r="I12" s="47">
        <f t="shared" si="7"/>
        <v>167</v>
      </c>
      <c r="J12" s="47">
        <f t="shared" si="8"/>
        <v>107</v>
      </c>
      <c r="K12" s="48">
        <f t="shared" si="9"/>
        <v>74</v>
      </c>
      <c r="L12" s="49"/>
      <c r="M12" s="50">
        <f t="shared" si="10"/>
        <v>334</v>
      </c>
      <c r="N12" s="47">
        <f t="shared" si="11"/>
        <v>214</v>
      </c>
      <c r="O12" s="47">
        <f t="shared" si="12"/>
        <v>149</v>
      </c>
      <c r="P12" s="23"/>
      <c r="Q12" s="2">
        <f t="shared" si="1"/>
        <v>3.1416000000000006E-2</v>
      </c>
      <c r="R12" s="13">
        <f t="shared" si="13"/>
        <v>0.5</v>
      </c>
      <c r="S12" s="2">
        <f t="shared" si="2"/>
        <v>4.9087499999999999E-2</v>
      </c>
      <c r="T12" s="13">
        <f t="shared" si="14"/>
        <v>0.5</v>
      </c>
      <c r="U12" s="2">
        <f t="shared" si="3"/>
        <v>7.0685999999999999E-2</v>
      </c>
      <c r="V12" s="13">
        <f t="shared" si="15"/>
        <v>0.5</v>
      </c>
      <c r="W12" s="20">
        <f t="shared" si="4"/>
        <v>3.1416000000000006E-2</v>
      </c>
      <c r="X12" s="22">
        <f t="shared" si="16"/>
        <v>1</v>
      </c>
      <c r="Y12" s="21">
        <f t="shared" si="5"/>
        <v>4.9087499999999999E-2</v>
      </c>
      <c r="Z12" s="22">
        <f t="shared" si="17"/>
        <v>1</v>
      </c>
      <c r="AA12" s="21">
        <f t="shared" si="6"/>
        <v>7.0685999999999999E-2</v>
      </c>
      <c r="AB12" s="22">
        <f t="shared" si="18"/>
        <v>1</v>
      </c>
    </row>
    <row r="13" spans="1:28" x14ac:dyDescent="0.15">
      <c r="A13" s="1">
        <v>11584</v>
      </c>
      <c r="C13" s="92" t="s">
        <v>29</v>
      </c>
      <c r="D13" s="94" t="s">
        <v>30</v>
      </c>
      <c r="E13" s="51" t="s">
        <v>20</v>
      </c>
      <c r="F13" s="51" t="s">
        <v>21</v>
      </c>
      <c r="G13" s="45">
        <f t="shared" si="0"/>
        <v>33.6</v>
      </c>
      <c r="H13" s="52"/>
      <c r="I13" s="47">
        <f t="shared" si="7"/>
        <v>267</v>
      </c>
      <c r="J13" s="47">
        <f t="shared" si="8"/>
        <v>171</v>
      </c>
      <c r="K13" s="48">
        <f t="shared" si="9"/>
        <v>119</v>
      </c>
      <c r="L13" s="49"/>
      <c r="M13" s="50">
        <f t="shared" si="10"/>
        <v>535</v>
      </c>
      <c r="N13" s="47">
        <f t="shared" si="11"/>
        <v>342</v>
      </c>
      <c r="O13" s="47">
        <f t="shared" si="12"/>
        <v>238</v>
      </c>
      <c r="P13" s="23"/>
      <c r="Q13" s="2">
        <f t="shared" si="1"/>
        <v>3.1416000000000006E-2</v>
      </c>
      <c r="R13" s="13">
        <f t="shared" si="13"/>
        <v>0.5</v>
      </c>
      <c r="S13" s="2">
        <f t="shared" si="2"/>
        <v>4.9087499999999999E-2</v>
      </c>
      <c r="T13" s="13">
        <f t="shared" si="14"/>
        <v>0.5</v>
      </c>
      <c r="U13" s="2">
        <f t="shared" si="3"/>
        <v>7.0685999999999999E-2</v>
      </c>
      <c r="V13" s="13">
        <f t="shared" si="15"/>
        <v>0.5</v>
      </c>
      <c r="W13" s="20">
        <f t="shared" si="4"/>
        <v>3.1416000000000006E-2</v>
      </c>
      <c r="X13" s="22">
        <f t="shared" si="16"/>
        <v>1</v>
      </c>
      <c r="Y13" s="21">
        <f t="shared" si="5"/>
        <v>4.9087499999999999E-2</v>
      </c>
      <c r="Z13" s="22">
        <f t="shared" si="17"/>
        <v>1</v>
      </c>
      <c r="AA13" s="21">
        <f t="shared" si="6"/>
        <v>7.0685999999999999E-2</v>
      </c>
      <c r="AB13" s="22">
        <f t="shared" si="18"/>
        <v>1</v>
      </c>
    </row>
    <row r="14" spans="1:28" x14ac:dyDescent="0.15">
      <c r="A14" s="1">
        <v>11729</v>
      </c>
      <c r="C14" s="155" t="s">
        <v>31</v>
      </c>
      <c r="D14" s="153" t="s">
        <v>32</v>
      </c>
      <c r="E14" s="51" t="s">
        <v>33</v>
      </c>
      <c r="F14" s="51" t="s">
        <v>21</v>
      </c>
      <c r="G14" s="45">
        <f t="shared" si="0"/>
        <v>34.200000000000003</v>
      </c>
      <c r="H14" s="52" t="s">
        <v>34</v>
      </c>
      <c r="I14" s="47">
        <f t="shared" si="7"/>
        <v>272</v>
      </c>
      <c r="J14" s="47">
        <f t="shared" si="8"/>
        <v>174</v>
      </c>
      <c r="K14" s="48">
        <f t="shared" si="9"/>
        <v>121</v>
      </c>
      <c r="L14" s="49"/>
      <c r="M14" s="50">
        <f t="shared" si="10"/>
        <v>544</v>
      </c>
      <c r="N14" s="47">
        <f t="shared" si="11"/>
        <v>348</v>
      </c>
      <c r="O14" s="47">
        <f t="shared" si="12"/>
        <v>242</v>
      </c>
      <c r="P14" s="23"/>
      <c r="Q14" s="2">
        <f t="shared" si="1"/>
        <v>3.1416000000000006E-2</v>
      </c>
      <c r="R14" s="13">
        <f t="shared" si="13"/>
        <v>0.5</v>
      </c>
      <c r="S14" s="2">
        <f t="shared" si="2"/>
        <v>4.9087499999999999E-2</v>
      </c>
      <c r="T14" s="13">
        <f t="shared" si="14"/>
        <v>0.5</v>
      </c>
      <c r="U14" s="2">
        <f t="shared" si="3"/>
        <v>7.0685999999999999E-2</v>
      </c>
      <c r="V14" s="13">
        <f t="shared" si="15"/>
        <v>0.5</v>
      </c>
      <c r="W14" s="20">
        <f t="shared" si="4"/>
        <v>3.1416000000000006E-2</v>
      </c>
      <c r="X14" s="22">
        <f t="shared" si="16"/>
        <v>1</v>
      </c>
      <c r="Y14" s="21">
        <f t="shared" si="5"/>
        <v>4.9087499999999999E-2</v>
      </c>
      <c r="Z14" s="22">
        <f t="shared" si="17"/>
        <v>1</v>
      </c>
      <c r="AA14" s="21">
        <f t="shared" si="6"/>
        <v>7.0685999999999999E-2</v>
      </c>
      <c r="AB14" s="22">
        <f t="shared" si="18"/>
        <v>1</v>
      </c>
    </row>
    <row r="15" spans="1:28" x14ac:dyDescent="0.15">
      <c r="A15" s="1">
        <v>11729</v>
      </c>
      <c r="C15" s="164"/>
      <c r="D15" s="154"/>
      <c r="E15" s="51" t="s">
        <v>33</v>
      </c>
      <c r="F15" s="51" t="s">
        <v>21</v>
      </c>
      <c r="G15" s="45">
        <f t="shared" si="0"/>
        <v>34.200000000000003</v>
      </c>
      <c r="H15" s="52" t="s">
        <v>35</v>
      </c>
      <c r="I15" s="47">
        <f t="shared" si="7"/>
        <v>272</v>
      </c>
      <c r="J15" s="47">
        <f t="shared" si="8"/>
        <v>174</v>
      </c>
      <c r="K15" s="48">
        <f t="shared" si="9"/>
        <v>121</v>
      </c>
      <c r="L15" s="49"/>
      <c r="M15" s="50">
        <f t="shared" si="10"/>
        <v>544</v>
      </c>
      <c r="N15" s="47">
        <f t="shared" si="11"/>
        <v>348</v>
      </c>
      <c r="O15" s="47">
        <f t="shared" si="12"/>
        <v>242</v>
      </c>
      <c r="P15" s="23"/>
      <c r="Q15" s="2">
        <f t="shared" si="1"/>
        <v>3.1416000000000006E-2</v>
      </c>
      <c r="R15" s="13">
        <f t="shared" si="13"/>
        <v>0.5</v>
      </c>
      <c r="S15" s="2">
        <f t="shared" si="2"/>
        <v>4.9087499999999999E-2</v>
      </c>
      <c r="T15" s="13">
        <f t="shared" si="14"/>
        <v>0.5</v>
      </c>
      <c r="U15" s="2">
        <f t="shared" si="3"/>
        <v>7.0685999999999999E-2</v>
      </c>
      <c r="V15" s="13">
        <f t="shared" si="15"/>
        <v>0.5</v>
      </c>
      <c r="W15" s="20">
        <f t="shared" si="4"/>
        <v>3.1416000000000006E-2</v>
      </c>
      <c r="X15" s="22">
        <f t="shared" si="16"/>
        <v>1</v>
      </c>
      <c r="Y15" s="21">
        <f t="shared" si="5"/>
        <v>4.9087499999999999E-2</v>
      </c>
      <c r="Z15" s="22">
        <f t="shared" si="17"/>
        <v>1</v>
      </c>
      <c r="AA15" s="21">
        <f t="shared" si="6"/>
        <v>7.0685999999999999E-2</v>
      </c>
      <c r="AB15" s="22">
        <f t="shared" si="18"/>
        <v>1</v>
      </c>
    </row>
    <row r="16" spans="1:28" x14ac:dyDescent="0.15">
      <c r="A16" s="1">
        <v>11730</v>
      </c>
      <c r="C16" s="91" t="s">
        <v>36</v>
      </c>
      <c r="D16" s="95" t="s">
        <v>37</v>
      </c>
      <c r="E16" s="51" t="s">
        <v>24</v>
      </c>
      <c r="F16" s="51" t="s">
        <v>21</v>
      </c>
      <c r="G16" s="45">
        <f t="shared" si="0"/>
        <v>21</v>
      </c>
      <c r="H16" s="52"/>
      <c r="I16" s="47">
        <f t="shared" si="7"/>
        <v>167</v>
      </c>
      <c r="J16" s="47">
        <f t="shared" si="8"/>
        <v>107</v>
      </c>
      <c r="K16" s="48">
        <f t="shared" si="9"/>
        <v>74</v>
      </c>
      <c r="L16" s="49"/>
      <c r="M16" s="50">
        <f t="shared" si="10"/>
        <v>334</v>
      </c>
      <c r="N16" s="47">
        <f t="shared" si="11"/>
        <v>214</v>
      </c>
      <c r="O16" s="47">
        <f t="shared" si="12"/>
        <v>149</v>
      </c>
      <c r="P16" s="23"/>
      <c r="Q16" s="2">
        <f t="shared" si="1"/>
        <v>3.1416000000000006E-2</v>
      </c>
      <c r="R16" s="13">
        <f t="shared" si="13"/>
        <v>0.5</v>
      </c>
      <c r="S16" s="2">
        <f t="shared" si="2"/>
        <v>4.9087499999999999E-2</v>
      </c>
      <c r="T16" s="13">
        <f t="shared" si="14"/>
        <v>0.5</v>
      </c>
      <c r="U16" s="2">
        <f t="shared" si="3"/>
        <v>7.0685999999999999E-2</v>
      </c>
      <c r="V16" s="13">
        <f t="shared" si="15"/>
        <v>0.5</v>
      </c>
      <c r="W16" s="20">
        <f t="shared" si="4"/>
        <v>3.1416000000000006E-2</v>
      </c>
      <c r="X16" s="22">
        <f t="shared" si="16"/>
        <v>1</v>
      </c>
      <c r="Y16" s="21">
        <f t="shared" si="5"/>
        <v>4.9087499999999999E-2</v>
      </c>
      <c r="Z16" s="22">
        <f t="shared" si="17"/>
        <v>1</v>
      </c>
      <c r="AA16" s="21">
        <f t="shared" si="6"/>
        <v>7.0685999999999999E-2</v>
      </c>
      <c r="AB16" s="22">
        <f t="shared" si="18"/>
        <v>1</v>
      </c>
    </row>
    <row r="17" spans="1:28" x14ac:dyDescent="0.15">
      <c r="A17" s="1">
        <v>11781</v>
      </c>
      <c r="C17" s="160" t="s">
        <v>38</v>
      </c>
      <c r="D17" s="161" t="s">
        <v>39</v>
      </c>
      <c r="E17" s="51" t="s">
        <v>24</v>
      </c>
      <c r="F17" s="51" t="s">
        <v>21</v>
      </c>
      <c r="G17" s="45">
        <f t="shared" si="0"/>
        <v>21</v>
      </c>
      <c r="H17" s="52" t="s">
        <v>34</v>
      </c>
      <c r="I17" s="47">
        <f t="shared" si="7"/>
        <v>167</v>
      </c>
      <c r="J17" s="47">
        <f t="shared" si="8"/>
        <v>107</v>
      </c>
      <c r="K17" s="48">
        <f t="shared" si="9"/>
        <v>74</v>
      </c>
      <c r="L17" s="49"/>
      <c r="M17" s="50">
        <f t="shared" si="10"/>
        <v>334</v>
      </c>
      <c r="N17" s="47">
        <f t="shared" si="11"/>
        <v>214</v>
      </c>
      <c r="O17" s="47">
        <f t="shared" si="12"/>
        <v>149</v>
      </c>
      <c r="P17" s="23"/>
      <c r="Q17" s="2">
        <f t="shared" si="1"/>
        <v>3.1416000000000006E-2</v>
      </c>
      <c r="R17" s="13">
        <f t="shared" si="13"/>
        <v>0.5</v>
      </c>
      <c r="S17" s="2">
        <f t="shared" si="2"/>
        <v>4.9087499999999999E-2</v>
      </c>
      <c r="T17" s="13">
        <f t="shared" si="14"/>
        <v>0.5</v>
      </c>
      <c r="U17" s="2">
        <f t="shared" si="3"/>
        <v>7.0685999999999999E-2</v>
      </c>
      <c r="V17" s="13">
        <f t="shared" si="15"/>
        <v>0.5</v>
      </c>
      <c r="W17" s="20">
        <f t="shared" si="4"/>
        <v>3.1416000000000006E-2</v>
      </c>
      <c r="X17" s="22">
        <f t="shared" si="16"/>
        <v>1</v>
      </c>
      <c r="Y17" s="21">
        <f t="shared" si="5"/>
        <v>4.9087499999999999E-2</v>
      </c>
      <c r="Z17" s="22">
        <f t="shared" si="17"/>
        <v>1</v>
      </c>
      <c r="AA17" s="21">
        <f t="shared" si="6"/>
        <v>7.0685999999999999E-2</v>
      </c>
      <c r="AB17" s="22">
        <f t="shared" si="18"/>
        <v>1</v>
      </c>
    </row>
    <row r="18" spans="1:28" x14ac:dyDescent="0.15">
      <c r="A18" s="1">
        <v>11781</v>
      </c>
      <c r="C18" s="160"/>
      <c r="D18" s="161"/>
      <c r="E18" s="51" t="s">
        <v>24</v>
      </c>
      <c r="F18" s="51" t="s">
        <v>21</v>
      </c>
      <c r="G18" s="45">
        <f t="shared" si="0"/>
        <v>21</v>
      </c>
      <c r="H18" s="52" t="s">
        <v>35</v>
      </c>
      <c r="I18" s="47">
        <f t="shared" si="7"/>
        <v>167</v>
      </c>
      <c r="J18" s="47">
        <f t="shared" si="8"/>
        <v>107</v>
      </c>
      <c r="K18" s="48">
        <f t="shared" si="9"/>
        <v>74</v>
      </c>
      <c r="L18" s="49"/>
      <c r="M18" s="50">
        <f t="shared" si="10"/>
        <v>334</v>
      </c>
      <c r="N18" s="47">
        <f t="shared" si="11"/>
        <v>214</v>
      </c>
      <c r="O18" s="47">
        <f t="shared" si="12"/>
        <v>149</v>
      </c>
      <c r="P18" s="23"/>
      <c r="Q18" s="2">
        <f t="shared" si="1"/>
        <v>3.1416000000000006E-2</v>
      </c>
      <c r="R18" s="13">
        <f t="shared" si="13"/>
        <v>0.5</v>
      </c>
      <c r="S18" s="2">
        <f t="shared" si="2"/>
        <v>4.9087499999999999E-2</v>
      </c>
      <c r="T18" s="13">
        <f t="shared" si="14"/>
        <v>0.5</v>
      </c>
      <c r="U18" s="2">
        <f t="shared" si="3"/>
        <v>7.0685999999999999E-2</v>
      </c>
      <c r="V18" s="13">
        <f t="shared" si="15"/>
        <v>0.5</v>
      </c>
      <c r="W18" s="20">
        <f t="shared" si="4"/>
        <v>3.1416000000000006E-2</v>
      </c>
      <c r="X18" s="22">
        <f t="shared" si="16"/>
        <v>1</v>
      </c>
      <c r="Y18" s="21">
        <f t="shared" si="5"/>
        <v>4.9087499999999999E-2</v>
      </c>
      <c r="Z18" s="22">
        <f t="shared" si="17"/>
        <v>1</v>
      </c>
      <c r="AA18" s="21">
        <f t="shared" si="6"/>
        <v>7.0685999999999999E-2</v>
      </c>
      <c r="AB18" s="22">
        <f t="shared" si="18"/>
        <v>1</v>
      </c>
    </row>
    <row r="19" spans="1:28" x14ac:dyDescent="0.15">
      <c r="A19" s="1">
        <v>11781</v>
      </c>
      <c r="C19" s="160" t="s">
        <v>40</v>
      </c>
      <c r="D19" s="161" t="s">
        <v>41</v>
      </c>
      <c r="E19" s="51" t="s">
        <v>33</v>
      </c>
      <c r="F19" s="51" t="s">
        <v>21</v>
      </c>
      <c r="G19" s="45">
        <f t="shared" si="0"/>
        <v>34.200000000000003</v>
      </c>
      <c r="H19" s="52" t="s">
        <v>34</v>
      </c>
      <c r="I19" s="47">
        <f t="shared" si="7"/>
        <v>272</v>
      </c>
      <c r="J19" s="47">
        <f t="shared" si="8"/>
        <v>174</v>
      </c>
      <c r="K19" s="48">
        <f t="shared" si="9"/>
        <v>121</v>
      </c>
      <c r="L19" s="49"/>
      <c r="M19" s="50">
        <f t="shared" si="10"/>
        <v>544</v>
      </c>
      <c r="N19" s="47">
        <f t="shared" si="11"/>
        <v>348</v>
      </c>
      <c r="O19" s="47">
        <f t="shared" si="12"/>
        <v>242</v>
      </c>
      <c r="P19" s="23"/>
      <c r="Q19" s="2">
        <f t="shared" si="1"/>
        <v>3.1416000000000006E-2</v>
      </c>
      <c r="R19" s="13">
        <f t="shared" si="13"/>
        <v>0.5</v>
      </c>
      <c r="S19" s="2">
        <f t="shared" si="2"/>
        <v>4.9087499999999999E-2</v>
      </c>
      <c r="T19" s="13">
        <f t="shared" si="14"/>
        <v>0.5</v>
      </c>
      <c r="U19" s="2">
        <f t="shared" si="3"/>
        <v>7.0685999999999999E-2</v>
      </c>
      <c r="V19" s="13">
        <f t="shared" si="15"/>
        <v>0.5</v>
      </c>
      <c r="W19" s="20">
        <f t="shared" si="4"/>
        <v>3.1416000000000006E-2</v>
      </c>
      <c r="X19" s="22">
        <f t="shared" si="16"/>
        <v>1</v>
      </c>
      <c r="Y19" s="21">
        <f t="shared" si="5"/>
        <v>4.9087499999999999E-2</v>
      </c>
      <c r="Z19" s="22">
        <f t="shared" si="17"/>
        <v>1</v>
      </c>
      <c r="AA19" s="21">
        <f t="shared" si="6"/>
        <v>7.0685999999999999E-2</v>
      </c>
      <c r="AB19" s="22">
        <f t="shared" si="18"/>
        <v>1</v>
      </c>
    </row>
    <row r="20" spans="1:28" x14ac:dyDescent="0.15">
      <c r="A20" s="1">
        <v>11781</v>
      </c>
      <c r="C20" s="160"/>
      <c r="D20" s="161"/>
      <c r="E20" s="51" t="s">
        <v>33</v>
      </c>
      <c r="F20" s="51" t="s">
        <v>21</v>
      </c>
      <c r="G20" s="45">
        <f t="shared" si="0"/>
        <v>34.200000000000003</v>
      </c>
      <c r="H20" s="52" t="s">
        <v>35</v>
      </c>
      <c r="I20" s="47">
        <f t="shared" si="7"/>
        <v>272</v>
      </c>
      <c r="J20" s="47">
        <f t="shared" si="8"/>
        <v>174</v>
      </c>
      <c r="K20" s="48">
        <f t="shared" si="9"/>
        <v>121</v>
      </c>
      <c r="L20" s="49"/>
      <c r="M20" s="50">
        <f t="shared" si="10"/>
        <v>544</v>
      </c>
      <c r="N20" s="47">
        <f t="shared" si="11"/>
        <v>348</v>
      </c>
      <c r="O20" s="47">
        <f t="shared" si="12"/>
        <v>242</v>
      </c>
      <c r="P20" s="23"/>
      <c r="Q20" s="2">
        <f t="shared" si="1"/>
        <v>3.1416000000000006E-2</v>
      </c>
      <c r="R20" s="13">
        <f t="shared" si="13"/>
        <v>0.5</v>
      </c>
      <c r="S20" s="2">
        <f t="shared" si="2"/>
        <v>4.9087499999999999E-2</v>
      </c>
      <c r="T20" s="13">
        <f t="shared" si="14"/>
        <v>0.5</v>
      </c>
      <c r="U20" s="2">
        <f t="shared" si="3"/>
        <v>7.0685999999999999E-2</v>
      </c>
      <c r="V20" s="13">
        <f t="shared" si="15"/>
        <v>0.5</v>
      </c>
      <c r="W20" s="20">
        <f t="shared" si="4"/>
        <v>3.1416000000000006E-2</v>
      </c>
      <c r="X20" s="22">
        <f t="shared" si="16"/>
        <v>1</v>
      </c>
      <c r="Y20" s="21">
        <f t="shared" si="5"/>
        <v>4.9087499999999999E-2</v>
      </c>
      <c r="Z20" s="22">
        <f t="shared" si="17"/>
        <v>1</v>
      </c>
      <c r="AA20" s="21">
        <f t="shared" si="6"/>
        <v>7.0685999999999999E-2</v>
      </c>
      <c r="AB20" s="22">
        <f t="shared" si="18"/>
        <v>1</v>
      </c>
    </row>
    <row r="21" spans="1:28" x14ac:dyDescent="0.15">
      <c r="A21" s="1">
        <v>11782</v>
      </c>
      <c r="C21" s="155" t="s">
        <v>42</v>
      </c>
      <c r="D21" s="153" t="s">
        <v>43</v>
      </c>
      <c r="E21" s="51" t="s">
        <v>24</v>
      </c>
      <c r="F21" s="51" t="s">
        <v>21</v>
      </c>
      <c r="G21" s="45">
        <f t="shared" si="0"/>
        <v>21</v>
      </c>
      <c r="H21" s="52" t="s">
        <v>34</v>
      </c>
      <c r="I21" s="47">
        <f t="shared" si="7"/>
        <v>167</v>
      </c>
      <c r="J21" s="47">
        <f t="shared" si="8"/>
        <v>107</v>
      </c>
      <c r="K21" s="48">
        <f t="shared" si="9"/>
        <v>74</v>
      </c>
      <c r="L21" s="49"/>
      <c r="M21" s="50">
        <f t="shared" si="10"/>
        <v>334</v>
      </c>
      <c r="N21" s="47">
        <f t="shared" si="11"/>
        <v>214</v>
      </c>
      <c r="O21" s="47">
        <f t="shared" si="12"/>
        <v>149</v>
      </c>
      <c r="P21" s="23"/>
      <c r="Q21" s="2">
        <f t="shared" si="1"/>
        <v>3.1416000000000006E-2</v>
      </c>
      <c r="R21" s="13">
        <f t="shared" si="13"/>
        <v>0.5</v>
      </c>
      <c r="S21" s="2">
        <f t="shared" si="2"/>
        <v>4.9087499999999999E-2</v>
      </c>
      <c r="T21" s="13">
        <f t="shared" si="14"/>
        <v>0.5</v>
      </c>
      <c r="U21" s="2">
        <f t="shared" si="3"/>
        <v>7.0685999999999999E-2</v>
      </c>
      <c r="V21" s="13">
        <f t="shared" si="15"/>
        <v>0.5</v>
      </c>
      <c r="W21" s="20">
        <f t="shared" si="4"/>
        <v>3.1416000000000006E-2</v>
      </c>
      <c r="X21" s="22">
        <f t="shared" si="16"/>
        <v>1</v>
      </c>
      <c r="Y21" s="21">
        <f t="shared" si="5"/>
        <v>4.9087499999999999E-2</v>
      </c>
      <c r="Z21" s="22">
        <f t="shared" si="17"/>
        <v>1</v>
      </c>
      <c r="AA21" s="21">
        <f t="shared" si="6"/>
        <v>7.0685999999999999E-2</v>
      </c>
      <c r="AB21" s="22">
        <f t="shared" si="18"/>
        <v>1</v>
      </c>
    </row>
    <row r="22" spans="1:28" x14ac:dyDescent="0.15">
      <c r="A22" s="1">
        <v>11782</v>
      </c>
      <c r="C22" s="164"/>
      <c r="D22" s="154"/>
      <c r="E22" s="51" t="s">
        <v>24</v>
      </c>
      <c r="F22" s="51" t="s">
        <v>21</v>
      </c>
      <c r="G22" s="45">
        <f t="shared" si="0"/>
        <v>21</v>
      </c>
      <c r="H22" s="52" t="s">
        <v>35</v>
      </c>
      <c r="I22" s="47">
        <f t="shared" si="7"/>
        <v>167</v>
      </c>
      <c r="J22" s="47">
        <f t="shared" si="8"/>
        <v>107</v>
      </c>
      <c r="K22" s="48">
        <f t="shared" si="9"/>
        <v>74</v>
      </c>
      <c r="L22" s="49"/>
      <c r="M22" s="50">
        <f t="shared" si="10"/>
        <v>334</v>
      </c>
      <c r="N22" s="47">
        <f t="shared" si="11"/>
        <v>214</v>
      </c>
      <c r="O22" s="47">
        <f t="shared" si="12"/>
        <v>149</v>
      </c>
      <c r="P22" s="23"/>
      <c r="Q22" s="2">
        <f t="shared" si="1"/>
        <v>3.1416000000000006E-2</v>
      </c>
      <c r="R22" s="13">
        <f t="shared" si="13"/>
        <v>0.5</v>
      </c>
      <c r="S22" s="2">
        <f t="shared" si="2"/>
        <v>4.9087499999999999E-2</v>
      </c>
      <c r="T22" s="13">
        <f t="shared" si="14"/>
        <v>0.5</v>
      </c>
      <c r="U22" s="2">
        <f t="shared" si="3"/>
        <v>7.0685999999999999E-2</v>
      </c>
      <c r="V22" s="13">
        <f t="shared" si="15"/>
        <v>0.5</v>
      </c>
      <c r="W22" s="20">
        <f t="shared" si="4"/>
        <v>3.1416000000000006E-2</v>
      </c>
      <c r="X22" s="22">
        <f t="shared" si="16"/>
        <v>1</v>
      </c>
      <c r="Y22" s="21">
        <f t="shared" si="5"/>
        <v>4.9087499999999999E-2</v>
      </c>
      <c r="Z22" s="22">
        <f t="shared" si="17"/>
        <v>1</v>
      </c>
      <c r="AA22" s="21">
        <f t="shared" si="6"/>
        <v>7.0685999999999999E-2</v>
      </c>
      <c r="AB22" s="22">
        <f t="shared" si="18"/>
        <v>1</v>
      </c>
    </row>
    <row r="23" spans="1:28" x14ac:dyDescent="0.15">
      <c r="A23" s="1">
        <v>11782</v>
      </c>
      <c r="C23" s="160" t="s">
        <v>44</v>
      </c>
      <c r="D23" s="161" t="s">
        <v>45</v>
      </c>
      <c r="E23" s="51" t="s">
        <v>33</v>
      </c>
      <c r="F23" s="51" t="s">
        <v>21</v>
      </c>
      <c r="G23" s="45">
        <f t="shared" si="0"/>
        <v>34.200000000000003</v>
      </c>
      <c r="H23" s="52" t="s">
        <v>34</v>
      </c>
      <c r="I23" s="47">
        <f t="shared" si="7"/>
        <v>272</v>
      </c>
      <c r="J23" s="47">
        <f t="shared" si="8"/>
        <v>174</v>
      </c>
      <c r="K23" s="48">
        <f t="shared" si="9"/>
        <v>121</v>
      </c>
      <c r="L23" s="49"/>
      <c r="M23" s="50">
        <f t="shared" si="10"/>
        <v>544</v>
      </c>
      <c r="N23" s="47">
        <f t="shared" si="11"/>
        <v>348</v>
      </c>
      <c r="O23" s="47">
        <f t="shared" si="12"/>
        <v>242</v>
      </c>
      <c r="P23" s="23"/>
      <c r="Q23" s="2">
        <f t="shared" si="1"/>
        <v>3.1416000000000006E-2</v>
      </c>
      <c r="R23" s="13">
        <f t="shared" si="13"/>
        <v>0.5</v>
      </c>
      <c r="S23" s="2">
        <f t="shared" si="2"/>
        <v>4.9087499999999999E-2</v>
      </c>
      <c r="T23" s="13">
        <f t="shared" si="14"/>
        <v>0.5</v>
      </c>
      <c r="U23" s="2">
        <f t="shared" si="3"/>
        <v>7.0685999999999999E-2</v>
      </c>
      <c r="V23" s="13">
        <f t="shared" si="15"/>
        <v>0.5</v>
      </c>
      <c r="W23" s="20">
        <f t="shared" si="4"/>
        <v>3.1416000000000006E-2</v>
      </c>
      <c r="X23" s="22">
        <f t="shared" si="16"/>
        <v>1</v>
      </c>
      <c r="Y23" s="21">
        <f t="shared" si="5"/>
        <v>4.9087499999999999E-2</v>
      </c>
      <c r="Z23" s="22">
        <f t="shared" si="17"/>
        <v>1</v>
      </c>
      <c r="AA23" s="21">
        <f t="shared" si="6"/>
        <v>7.0685999999999999E-2</v>
      </c>
      <c r="AB23" s="22">
        <f t="shared" si="18"/>
        <v>1</v>
      </c>
    </row>
    <row r="24" spans="1:28" x14ac:dyDescent="0.15">
      <c r="A24" s="1">
        <v>11782</v>
      </c>
      <c r="C24" s="160"/>
      <c r="D24" s="161"/>
      <c r="E24" s="51" t="s">
        <v>33</v>
      </c>
      <c r="F24" s="51" t="s">
        <v>21</v>
      </c>
      <c r="G24" s="45">
        <f t="shared" si="0"/>
        <v>34.200000000000003</v>
      </c>
      <c r="H24" s="52" t="s">
        <v>35</v>
      </c>
      <c r="I24" s="47">
        <f t="shared" si="7"/>
        <v>272</v>
      </c>
      <c r="J24" s="47">
        <f t="shared" si="8"/>
        <v>174</v>
      </c>
      <c r="K24" s="48">
        <f t="shared" si="9"/>
        <v>121</v>
      </c>
      <c r="L24" s="49"/>
      <c r="M24" s="50">
        <f t="shared" si="10"/>
        <v>544</v>
      </c>
      <c r="N24" s="47">
        <f t="shared" si="11"/>
        <v>348</v>
      </c>
      <c r="O24" s="47">
        <f t="shared" si="12"/>
        <v>242</v>
      </c>
      <c r="P24" s="23"/>
      <c r="Q24" s="2">
        <f t="shared" si="1"/>
        <v>3.1416000000000006E-2</v>
      </c>
      <c r="R24" s="13">
        <f t="shared" si="13"/>
        <v>0.5</v>
      </c>
      <c r="S24" s="2">
        <f t="shared" si="2"/>
        <v>4.9087499999999999E-2</v>
      </c>
      <c r="T24" s="13">
        <f t="shared" si="14"/>
        <v>0.5</v>
      </c>
      <c r="U24" s="2">
        <f t="shared" si="3"/>
        <v>7.0685999999999999E-2</v>
      </c>
      <c r="V24" s="13">
        <f t="shared" si="15"/>
        <v>0.5</v>
      </c>
      <c r="W24" s="20">
        <f t="shared" si="4"/>
        <v>3.1416000000000006E-2</v>
      </c>
      <c r="X24" s="22">
        <f t="shared" si="16"/>
        <v>1</v>
      </c>
      <c r="Y24" s="21">
        <f t="shared" si="5"/>
        <v>4.9087499999999999E-2</v>
      </c>
      <c r="Z24" s="22">
        <f t="shared" si="17"/>
        <v>1</v>
      </c>
      <c r="AA24" s="21">
        <f t="shared" si="6"/>
        <v>7.0685999999999999E-2</v>
      </c>
      <c r="AB24" s="22">
        <f t="shared" si="18"/>
        <v>1</v>
      </c>
    </row>
    <row r="25" spans="1:28" x14ac:dyDescent="0.15">
      <c r="A25" s="1">
        <v>12096</v>
      </c>
      <c r="C25" s="160" t="s">
        <v>46</v>
      </c>
      <c r="D25" s="161" t="s">
        <v>47</v>
      </c>
      <c r="E25" s="51" t="s">
        <v>24</v>
      </c>
      <c r="F25" s="51" t="s">
        <v>21</v>
      </c>
      <c r="G25" s="45">
        <f t="shared" si="0"/>
        <v>21</v>
      </c>
      <c r="H25" s="52" t="s">
        <v>34</v>
      </c>
      <c r="I25" s="47">
        <f t="shared" si="7"/>
        <v>167</v>
      </c>
      <c r="J25" s="47">
        <f t="shared" si="8"/>
        <v>107</v>
      </c>
      <c r="K25" s="48">
        <f t="shared" si="9"/>
        <v>74</v>
      </c>
      <c r="L25" s="49"/>
      <c r="M25" s="50">
        <f t="shared" si="10"/>
        <v>334</v>
      </c>
      <c r="N25" s="47">
        <f t="shared" si="11"/>
        <v>214</v>
      </c>
      <c r="O25" s="47">
        <f t="shared" si="12"/>
        <v>149</v>
      </c>
      <c r="P25" s="23"/>
      <c r="Q25" s="2">
        <f t="shared" si="1"/>
        <v>3.1416000000000006E-2</v>
      </c>
      <c r="R25" s="13">
        <f t="shared" si="13"/>
        <v>0.5</v>
      </c>
      <c r="S25" s="2">
        <f t="shared" si="2"/>
        <v>4.9087499999999999E-2</v>
      </c>
      <c r="T25" s="13">
        <f t="shared" si="14"/>
        <v>0.5</v>
      </c>
      <c r="U25" s="2">
        <f t="shared" si="3"/>
        <v>7.0685999999999999E-2</v>
      </c>
      <c r="V25" s="13">
        <f t="shared" si="15"/>
        <v>0.5</v>
      </c>
      <c r="W25" s="20">
        <f t="shared" si="4"/>
        <v>3.1416000000000006E-2</v>
      </c>
      <c r="X25" s="22">
        <f t="shared" si="16"/>
        <v>1</v>
      </c>
      <c r="Y25" s="21">
        <f t="shared" si="5"/>
        <v>4.9087499999999999E-2</v>
      </c>
      <c r="Z25" s="22">
        <f t="shared" si="17"/>
        <v>1</v>
      </c>
      <c r="AA25" s="21">
        <f t="shared" si="6"/>
        <v>7.0685999999999999E-2</v>
      </c>
      <c r="AB25" s="22">
        <f t="shared" si="18"/>
        <v>1</v>
      </c>
    </row>
    <row r="26" spans="1:28" x14ac:dyDescent="0.15">
      <c r="A26" s="1">
        <v>12096</v>
      </c>
      <c r="C26" s="160"/>
      <c r="D26" s="161"/>
      <c r="E26" s="51" t="s">
        <v>24</v>
      </c>
      <c r="F26" s="51" t="s">
        <v>21</v>
      </c>
      <c r="G26" s="45">
        <f t="shared" si="0"/>
        <v>21</v>
      </c>
      <c r="H26" s="52" t="s">
        <v>35</v>
      </c>
      <c r="I26" s="47">
        <f t="shared" si="7"/>
        <v>167</v>
      </c>
      <c r="J26" s="47">
        <f t="shared" si="8"/>
        <v>107</v>
      </c>
      <c r="K26" s="48">
        <f t="shared" si="9"/>
        <v>74</v>
      </c>
      <c r="L26" s="49"/>
      <c r="M26" s="50">
        <f t="shared" si="10"/>
        <v>334</v>
      </c>
      <c r="N26" s="47">
        <f t="shared" si="11"/>
        <v>214</v>
      </c>
      <c r="O26" s="47">
        <f t="shared" si="12"/>
        <v>149</v>
      </c>
      <c r="P26" s="23"/>
      <c r="Q26" s="2">
        <f t="shared" si="1"/>
        <v>3.1416000000000006E-2</v>
      </c>
      <c r="R26" s="13">
        <f t="shared" si="13"/>
        <v>0.5</v>
      </c>
      <c r="S26" s="2">
        <f t="shared" si="2"/>
        <v>4.9087499999999999E-2</v>
      </c>
      <c r="T26" s="13">
        <f t="shared" si="14"/>
        <v>0.5</v>
      </c>
      <c r="U26" s="2">
        <f t="shared" si="3"/>
        <v>7.0685999999999999E-2</v>
      </c>
      <c r="V26" s="13">
        <f t="shared" si="15"/>
        <v>0.5</v>
      </c>
      <c r="W26" s="20">
        <f t="shared" si="4"/>
        <v>3.1416000000000006E-2</v>
      </c>
      <c r="X26" s="22">
        <f t="shared" si="16"/>
        <v>1</v>
      </c>
      <c r="Y26" s="21">
        <f t="shared" si="5"/>
        <v>4.9087499999999999E-2</v>
      </c>
      <c r="Z26" s="22">
        <f t="shared" si="17"/>
        <v>1</v>
      </c>
      <c r="AA26" s="21">
        <f t="shared" si="6"/>
        <v>7.0685999999999999E-2</v>
      </c>
      <c r="AB26" s="22">
        <f t="shared" si="18"/>
        <v>1</v>
      </c>
    </row>
    <row r="27" spans="1:28" s="34" customFormat="1" ht="22" customHeight="1" x14ac:dyDescent="0.15">
      <c r="A27" s="8">
        <v>12836</v>
      </c>
      <c r="B27" s="8"/>
      <c r="C27" s="92" t="s">
        <v>48</v>
      </c>
      <c r="D27" s="96" t="s">
        <v>49</v>
      </c>
      <c r="E27" s="54">
        <v>3.1</v>
      </c>
      <c r="F27" s="54">
        <v>5.5</v>
      </c>
      <c r="G27" s="45">
        <f t="shared" si="0"/>
        <v>17</v>
      </c>
      <c r="H27" s="52"/>
      <c r="I27" s="47">
        <f t="shared" ref="I27:I32" si="19">ROUND((((G27/Q27)*0.5)*R27),0)</f>
        <v>135</v>
      </c>
      <c r="J27" s="47">
        <f t="shared" ref="J27:J32" si="20">ROUND((((G27/S27)*0.5)*T27),0)</f>
        <v>87</v>
      </c>
      <c r="K27" s="48">
        <f t="shared" ref="K27:K32" si="21">ROUND((((G27/U27)*0.5)*V27),0)</f>
        <v>60</v>
      </c>
      <c r="L27" s="49"/>
      <c r="M27" s="50">
        <f t="shared" ref="M27:M32" si="22">ROUND((((G27/W27)*0.5)*X27),0)</f>
        <v>271</v>
      </c>
      <c r="N27" s="47">
        <f t="shared" ref="N27:N32" si="23">ROUND((((G27/Y27)*0.5)*Z27),0)</f>
        <v>173</v>
      </c>
      <c r="O27" s="47">
        <f t="shared" ref="O27:O32" si="24">ROUND((((G27/AA27)*0.5)*AB27),0)</f>
        <v>120</v>
      </c>
      <c r="P27" s="35"/>
      <c r="Q27" s="21">
        <f t="shared" si="1"/>
        <v>3.1416000000000006E-2</v>
      </c>
      <c r="R27" s="22">
        <f t="shared" si="13"/>
        <v>0.5</v>
      </c>
      <c r="S27" s="21">
        <f t="shared" si="2"/>
        <v>4.9087499999999999E-2</v>
      </c>
      <c r="T27" s="22">
        <f t="shared" si="14"/>
        <v>0.5</v>
      </c>
      <c r="U27" s="21">
        <f t="shared" si="3"/>
        <v>7.0685999999999999E-2</v>
      </c>
      <c r="V27" s="22">
        <f t="shared" si="15"/>
        <v>0.5</v>
      </c>
      <c r="W27" s="20">
        <f t="shared" si="4"/>
        <v>3.1416000000000006E-2</v>
      </c>
      <c r="X27" s="22">
        <f t="shared" si="16"/>
        <v>1</v>
      </c>
      <c r="Y27" s="21">
        <f t="shared" si="5"/>
        <v>4.9087499999999999E-2</v>
      </c>
      <c r="Z27" s="22">
        <f t="shared" si="17"/>
        <v>1</v>
      </c>
      <c r="AA27" s="21">
        <f t="shared" si="6"/>
        <v>7.0685999999999999E-2</v>
      </c>
      <c r="AB27" s="22">
        <f t="shared" si="18"/>
        <v>1</v>
      </c>
    </row>
    <row r="28" spans="1:28" s="34" customFormat="1" ht="22" customHeight="1" x14ac:dyDescent="0.15">
      <c r="A28" s="8">
        <v>12836</v>
      </c>
      <c r="B28" s="8"/>
      <c r="C28" s="43" t="s">
        <v>50</v>
      </c>
      <c r="D28" s="97" t="s">
        <v>51</v>
      </c>
      <c r="E28" s="54">
        <v>5.4</v>
      </c>
      <c r="F28" s="54">
        <v>5.5</v>
      </c>
      <c r="G28" s="45">
        <f t="shared" si="0"/>
        <v>29.7</v>
      </c>
      <c r="H28" s="52"/>
      <c r="I28" s="47">
        <f t="shared" si="19"/>
        <v>236</v>
      </c>
      <c r="J28" s="47">
        <f t="shared" si="20"/>
        <v>151</v>
      </c>
      <c r="K28" s="48">
        <f t="shared" si="21"/>
        <v>105</v>
      </c>
      <c r="L28" s="49"/>
      <c r="M28" s="50">
        <f t="shared" si="22"/>
        <v>473</v>
      </c>
      <c r="N28" s="47">
        <f t="shared" si="23"/>
        <v>303</v>
      </c>
      <c r="O28" s="47">
        <f t="shared" si="24"/>
        <v>210</v>
      </c>
      <c r="P28" s="35"/>
      <c r="Q28" s="21">
        <f t="shared" si="1"/>
        <v>3.1416000000000006E-2</v>
      </c>
      <c r="R28" s="22">
        <f t="shared" si="13"/>
        <v>0.5</v>
      </c>
      <c r="S28" s="21">
        <f t="shared" si="2"/>
        <v>4.9087499999999999E-2</v>
      </c>
      <c r="T28" s="22">
        <f t="shared" si="14"/>
        <v>0.5</v>
      </c>
      <c r="U28" s="21">
        <f t="shared" si="3"/>
        <v>7.0685999999999999E-2</v>
      </c>
      <c r="V28" s="22">
        <f t="shared" si="15"/>
        <v>0.5</v>
      </c>
      <c r="W28" s="20">
        <f t="shared" si="4"/>
        <v>3.1416000000000006E-2</v>
      </c>
      <c r="X28" s="22">
        <f t="shared" si="16"/>
        <v>1</v>
      </c>
      <c r="Y28" s="21">
        <f t="shared" si="5"/>
        <v>4.9087499999999999E-2</v>
      </c>
      <c r="Z28" s="22">
        <f t="shared" si="17"/>
        <v>1</v>
      </c>
      <c r="AA28" s="21">
        <f t="shared" si="6"/>
        <v>7.0685999999999999E-2</v>
      </c>
      <c r="AB28" s="22">
        <f t="shared" si="18"/>
        <v>1</v>
      </c>
    </row>
    <row r="29" spans="1:28" s="34" customFormat="1" ht="22" customHeight="1" x14ac:dyDescent="0.15">
      <c r="A29" s="8">
        <v>12836</v>
      </c>
      <c r="B29" s="8"/>
      <c r="C29" s="92" t="s">
        <v>52</v>
      </c>
      <c r="D29" s="96" t="s">
        <v>53</v>
      </c>
      <c r="E29" s="54">
        <v>3.1</v>
      </c>
      <c r="F29" s="54">
        <v>8</v>
      </c>
      <c r="G29" s="45">
        <f t="shared" si="0"/>
        <v>24.8</v>
      </c>
      <c r="H29" s="52"/>
      <c r="I29" s="47">
        <f t="shared" si="19"/>
        <v>197</v>
      </c>
      <c r="J29" s="47">
        <f t="shared" si="20"/>
        <v>126</v>
      </c>
      <c r="K29" s="48">
        <f t="shared" si="21"/>
        <v>88</v>
      </c>
      <c r="L29" s="49"/>
      <c r="M29" s="50">
        <f t="shared" si="22"/>
        <v>395</v>
      </c>
      <c r="N29" s="47">
        <f t="shared" si="23"/>
        <v>253</v>
      </c>
      <c r="O29" s="47">
        <f t="shared" si="24"/>
        <v>175</v>
      </c>
      <c r="P29" s="35"/>
      <c r="Q29" s="21">
        <f t="shared" si="1"/>
        <v>3.1416000000000006E-2</v>
      </c>
      <c r="R29" s="22">
        <f t="shared" si="13"/>
        <v>0.5</v>
      </c>
      <c r="S29" s="21">
        <f t="shared" si="2"/>
        <v>4.9087499999999999E-2</v>
      </c>
      <c r="T29" s="22">
        <f t="shared" si="14"/>
        <v>0.5</v>
      </c>
      <c r="U29" s="21">
        <f t="shared" si="3"/>
        <v>7.0685999999999999E-2</v>
      </c>
      <c r="V29" s="22">
        <f t="shared" si="15"/>
        <v>0.5</v>
      </c>
      <c r="W29" s="20">
        <f t="shared" si="4"/>
        <v>3.1416000000000006E-2</v>
      </c>
      <c r="X29" s="22">
        <f t="shared" si="16"/>
        <v>1</v>
      </c>
      <c r="Y29" s="21">
        <f t="shared" si="5"/>
        <v>4.9087499999999999E-2</v>
      </c>
      <c r="Z29" s="22">
        <f t="shared" si="17"/>
        <v>1</v>
      </c>
      <c r="AA29" s="21">
        <f t="shared" si="6"/>
        <v>7.0685999999999999E-2</v>
      </c>
      <c r="AB29" s="22">
        <f t="shared" si="18"/>
        <v>1</v>
      </c>
    </row>
    <row r="30" spans="1:28" s="34" customFormat="1" ht="22" customHeight="1" x14ac:dyDescent="0.15">
      <c r="A30" s="8">
        <v>12836</v>
      </c>
      <c r="B30" s="8"/>
      <c r="C30" s="92" t="s">
        <v>54</v>
      </c>
      <c r="D30" s="96" t="s">
        <v>55</v>
      </c>
      <c r="E30" s="51" t="s">
        <v>56</v>
      </c>
      <c r="F30" s="54">
        <v>8</v>
      </c>
      <c r="G30" s="45">
        <f t="shared" si="0"/>
        <v>43.2</v>
      </c>
      <c r="H30" s="52"/>
      <c r="I30" s="47">
        <f t="shared" si="19"/>
        <v>344</v>
      </c>
      <c r="J30" s="47">
        <f t="shared" si="20"/>
        <v>220</v>
      </c>
      <c r="K30" s="48">
        <f t="shared" si="21"/>
        <v>153</v>
      </c>
      <c r="L30" s="49"/>
      <c r="M30" s="50">
        <f t="shared" si="22"/>
        <v>688</v>
      </c>
      <c r="N30" s="47">
        <f t="shared" si="23"/>
        <v>440</v>
      </c>
      <c r="O30" s="47">
        <f t="shared" si="24"/>
        <v>306</v>
      </c>
      <c r="P30" s="35"/>
      <c r="Q30" s="21">
        <f t="shared" si="1"/>
        <v>3.1416000000000006E-2</v>
      </c>
      <c r="R30" s="22">
        <f t="shared" si="13"/>
        <v>0.5</v>
      </c>
      <c r="S30" s="21">
        <f t="shared" si="2"/>
        <v>4.9087499999999999E-2</v>
      </c>
      <c r="T30" s="22">
        <f t="shared" si="14"/>
        <v>0.5</v>
      </c>
      <c r="U30" s="21">
        <f t="shared" si="3"/>
        <v>7.0685999999999999E-2</v>
      </c>
      <c r="V30" s="22">
        <f t="shared" si="15"/>
        <v>0.5</v>
      </c>
      <c r="W30" s="20">
        <f t="shared" si="4"/>
        <v>3.1416000000000006E-2</v>
      </c>
      <c r="X30" s="22">
        <f t="shared" si="16"/>
        <v>1</v>
      </c>
      <c r="Y30" s="21">
        <f t="shared" si="5"/>
        <v>4.9087499999999999E-2</v>
      </c>
      <c r="Z30" s="22">
        <f t="shared" si="17"/>
        <v>1</v>
      </c>
      <c r="AA30" s="21">
        <f t="shared" si="6"/>
        <v>7.0685999999999999E-2</v>
      </c>
      <c r="AB30" s="22">
        <f t="shared" si="18"/>
        <v>1</v>
      </c>
    </row>
    <row r="31" spans="1:28" s="34" customFormat="1" ht="22" customHeight="1" x14ac:dyDescent="0.15">
      <c r="A31" s="8">
        <v>12836</v>
      </c>
      <c r="B31" s="8"/>
      <c r="C31" s="92" t="s">
        <v>57</v>
      </c>
      <c r="D31" s="96" t="s">
        <v>58</v>
      </c>
      <c r="E31" s="54">
        <v>9.4</v>
      </c>
      <c r="F31" s="54">
        <v>5.5</v>
      </c>
      <c r="G31" s="45">
        <f t="shared" si="0"/>
        <v>51.7</v>
      </c>
      <c r="H31" s="52"/>
      <c r="I31" s="47">
        <f t="shared" si="19"/>
        <v>411</v>
      </c>
      <c r="J31" s="47">
        <f t="shared" si="20"/>
        <v>263</v>
      </c>
      <c r="K31" s="48">
        <f t="shared" si="21"/>
        <v>183</v>
      </c>
      <c r="L31" s="49"/>
      <c r="M31" s="50">
        <f t="shared" si="22"/>
        <v>823</v>
      </c>
      <c r="N31" s="47">
        <f t="shared" si="23"/>
        <v>527</v>
      </c>
      <c r="O31" s="47">
        <f t="shared" si="24"/>
        <v>366</v>
      </c>
      <c r="P31" s="23"/>
      <c r="Q31" s="21">
        <f t="shared" si="1"/>
        <v>3.1416000000000006E-2</v>
      </c>
      <c r="R31" s="22">
        <f t="shared" si="13"/>
        <v>0.5</v>
      </c>
      <c r="S31" s="21">
        <f t="shared" si="2"/>
        <v>4.9087499999999999E-2</v>
      </c>
      <c r="T31" s="22">
        <f t="shared" si="14"/>
        <v>0.5</v>
      </c>
      <c r="U31" s="21">
        <f t="shared" si="3"/>
        <v>7.0685999999999999E-2</v>
      </c>
      <c r="V31" s="22">
        <f t="shared" si="15"/>
        <v>0.5</v>
      </c>
      <c r="W31" s="20">
        <f t="shared" si="4"/>
        <v>3.1416000000000006E-2</v>
      </c>
      <c r="X31" s="22">
        <f t="shared" si="16"/>
        <v>1</v>
      </c>
      <c r="Y31" s="21">
        <f t="shared" si="5"/>
        <v>4.9087499999999999E-2</v>
      </c>
      <c r="Z31" s="22">
        <f t="shared" si="17"/>
        <v>1</v>
      </c>
      <c r="AA31" s="21">
        <f t="shared" si="6"/>
        <v>7.0685999999999999E-2</v>
      </c>
      <c r="AB31" s="22">
        <f t="shared" si="18"/>
        <v>1</v>
      </c>
    </row>
    <row r="32" spans="1:28" s="34" customFormat="1" ht="22" customHeight="1" x14ac:dyDescent="0.15">
      <c r="A32" s="8">
        <v>12836</v>
      </c>
      <c r="B32" s="8"/>
      <c r="C32" s="92" t="s">
        <v>59</v>
      </c>
      <c r="D32" s="96" t="s">
        <v>60</v>
      </c>
      <c r="E32" s="54">
        <v>9.4</v>
      </c>
      <c r="F32" s="54">
        <v>8</v>
      </c>
      <c r="G32" s="45">
        <f t="shared" si="0"/>
        <v>75.2</v>
      </c>
      <c r="H32" s="52"/>
      <c r="I32" s="47">
        <f t="shared" si="19"/>
        <v>598</v>
      </c>
      <c r="J32" s="47">
        <f t="shared" si="20"/>
        <v>383</v>
      </c>
      <c r="K32" s="48">
        <f t="shared" si="21"/>
        <v>266</v>
      </c>
      <c r="L32" s="49"/>
      <c r="M32" s="50">
        <f t="shared" si="22"/>
        <v>1197</v>
      </c>
      <c r="N32" s="47">
        <f t="shared" si="23"/>
        <v>766</v>
      </c>
      <c r="O32" s="47">
        <f t="shared" si="24"/>
        <v>532</v>
      </c>
      <c r="P32" s="23"/>
      <c r="Q32" s="21">
        <f t="shared" si="1"/>
        <v>3.1416000000000006E-2</v>
      </c>
      <c r="R32" s="22">
        <f t="shared" si="13"/>
        <v>0.5</v>
      </c>
      <c r="S32" s="21">
        <f t="shared" si="2"/>
        <v>4.9087499999999999E-2</v>
      </c>
      <c r="T32" s="22">
        <f t="shared" si="14"/>
        <v>0.5</v>
      </c>
      <c r="U32" s="21">
        <f t="shared" si="3"/>
        <v>7.0685999999999999E-2</v>
      </c>
      <c r="V32" s="22">
        <f t="shared" si="15"/>
        <v>0.5</v>
      </c>
      <c r="W32" s="20">
        <f t="shared" si="4"/>
        <v>3.1416000000000006E-2</v>
      </c>
      <c r="X32" s="22">
        <f t="shared" si="16"/>
        <v>1</v>
      </c>
      <c r="Y32" s="21">
        <f t="shared" si="5"/>
        <v>4.9087499999999999E-2</v>
      </c>
      <c r="Z32" s="22">
        <f t="shared" si="17"/>
        <v>1</v>
      </c>
      <c r="AA32" s="21">
        <f t="shared" si="6"/>
        <v>7.0685999999999999E-2</v>
      </c>
      <c r="AB32" s="22">
        <f t="shared" si="18"/>
        <v>1</v>
      </c>
    </row>
    <row r="33" spans="1:28" s="34" customFormat="1" ht="22" customHeight="1" x14ac:dyDescent="0.15">
      <c r="A33" s="8">
        <v>12836</v>
      </c>
      <c r="B33" s="8"/>
      <c r="C33" s="43" t="s">
        <v>61</v>
      </c>
      <c r="D33" s="97" t="s">
        <v>62</v>
      </c>
      <c r="E33" s="44" t="s">
        <v>24</v>
      </c>
      <c r="F33" s="44" t="s">
        <v>21</v>
      </c>
      <c r="G33" s="45">
        <f t="shared" si="0"/>
        <v>21</v>
      </c>
      <c r="H33" s="52"/>
      <c r="I33" s="47">
        <f t="shared" si="7"/>
        <v>167</v>
      </c>
      <c r="J33" s="47">
        <f t="shared" si="8"/>
        <v>107</v>
      </c>
      <c r="K33" s="48">
        <f t="shared" si="9"/>
        <v>74</v>
      </c>
      <c r="L33" s="49"/>
      <c r="M33" s="50">
        <f t="shared" si="10"/>
        <v>334</v>
      </c>
      <c r="N33" s="47">
        <f t="shared" si="11"/>
        <v>214</v>
      </c>
      <c r="O33" s="47">
        <f t="shared" si="12"/>
        <v>149</v>
      </c>
      <c r="P33" s="23"/>
      <c r="Q33" s="21">
        <f t="shared" si="1"/>
        <v>3.1416000000000006E-2</v>
      </c>
      <c r="R33" s="22">
        <f t="shared" si="13"/>
        <v>0.5</v>
      </c>
      <c r="S33" s="21">
        <f t="shared" si="2"/>
        <v>4.9087499999999999E-2</v>
      </c>
      <c r="T33" s="22">
        <f t="shared" si="14"/>
        <v>0.5</v>
      </c>
      <c r="U33" s="21">
        <f t="shared" si="3"/>
        <v>7.0685999999999999E-2</v>
      </c>
      <c r="V33" s="22">
        <f t="shared" si="15"/>
        <v>0.5</v>
      </c>
      <c r="W33" s="20">
        <f t="shared" si="4"/>
        <v>3.1416000000000006E-2</v>
      </c>
      <c r="X33" s="22">
        <f t="shared" si="16"/>
        <v>1</v>
      </c>
      <c r="Y33" s="21">
        <f t="shared" si="5"/>
        <v>4.9087499999999999E-2</v>
      </c>
      <c r="Z33" s="22">
        <f t="shared" si="17"/>
        <v>1</v>
      </c>
      <c r="AA33" s="21">
        <f t="shared" si="6"/>
        <v>7.0685999999999999E-2</v>
      </c>
      <c r="AB33" s="22">
        <f t="shared" si="18"/>
        <v>1</v>
      </c>
    </row>
    <row r="34" spans="1:28" s="34" customFormat="1" ht="22" customHeight="1" x14ac:dyDescent="0.15">
      <c r="A34" s="8">
        <v>12836</v>
      </c>
      <c r="B34" s="8"/>
      <c r="C34" s="92" t="s">
        <v>63</v>
      </c>
      <c r="D34" s="96" t="s">
        <v>64</v>
      </c>
      <c r="E34" s="51" t="s">
        <v>65</v>
      </c>
      <c r="F34" s="51" t="s">
        <v>21</v>
      </c>
      <c r="G34" s="45">
        <f t="shared" si="0"/>
        <v>34.799999999999997</v>
      </c>
      <c r="H34" s="52"/>
      <c r="I34" s="47">
        <f>ROUND((((G34/Q34)*0.5)*R34),0)</f>
        <v>277</v>
      </c>
      <c r="J34" s="47">
        <f>ROUND((((G34/S34)*0.5)*T34),0)</f>
        <v>177</v>
      </c>
      <c r="K34" s="48">
        <f>ROUND((((G34/U34)*0.5)*V34),0)</f>
        <v>123</v>
      </c>
      <c r="L34" s="49"/>
      <c r="M34" s="50">
        <f>ROUND((((G34/W34)*0.5)*X34),0)</f>
        <v>554</v>
      </c>
      <c r="N34" s="47">
        <f>ROUND((((G34/Y34)*0.5)*Z34),0)</f>
        <v>354</v>
      </c>
      <c r="O34" s="47">
        <f>ROUND((((G34/AA34)*0.5)*AB34),0)</f>
        <v>246</v>
      </c>
      <c r="P34" s="23"/>
      <c r="Q34" s="21">
        <f t="shared" si="1"/>
        <v>3.1416000000000006E-2</v>
      </c>
      <c r="R34" s="22">
        <f t="shared" si="13"/>
        <v>0.5</v>
      </c>
      <c r="S34" s="21">
        <f t="shared" si="2"/>
        <v>4.9087499999999999E-2</v>
      </c>
      <c r="T34" s="22">
        <f t="shared" si="14"/>
        <v>0.5</v>
      </c>
      <c r="U34" s="21">
        <f t="shared" si="3"/>
        <v>7.0685999999999999E-2</v>
      </c>
      <c r="V34" s="22">
        <f t="shared" si="15"/>
        <v>0.5</v>
      </c>
      <c r="W34" s="20">
        <f t="shared" si="4"/>
        <v>3.1416000000000006E-2</v>
      </c>
      <c r="X34" s="22">
        <f t="shared" si="16"/>
        <v>1</v>
      </c>
      <c r="Y34" s="21">
        <f t="shared" si="5"/>
        <v>4.9087499999999999E-2</v>
      </c>
      <c r="Z34" s="22">
        <f t="shared" si="17"/>
        <v>1</v>
      </c>
      <c r="AA34" s="21">
        <f t="shared" si="6"/>
        <v>7.0685999999999999E-2</v>
      </c>
      <c r="AB34" s="22">
        <f t="shared" si="18"/>
        <v>1</v>
      </c>
    </row>
    <row r="35" spans="1:28" s="34" customFormat="1" ht="22" customHeight="1" x14ac:dyDescent="0.15">
      <c r="A35" s="8">
        <v>12836</v>
      </c>
      <c r="B35" s="8"/>
      <c r="C35" s="92" t="s">
        <v>66</v>
      </c>
      <c r="D35" s="96" t="s">
        <v>67</v>
      </c>
      <c r="E35" s="54">
        <v>9.8000000000000007</v>
      </c>
      <c r="F35" s="51" t="s">
        <v>21</v>
      </c>
      <c r="G35" s="45">
        <f t="shared" si="0"/>
        <v>58.8</v>
      </c>
      <c r="H35" s="52"/>
      <c r="I35" s="47">
        <f>ROUND((((G35/Q35)*0.5)*R35),0)</f>
        <v>468</v>
      </c>
      <c r="J35" s="47">
        <f>ROUND((((G35/S35)*0.5)*T35),0)</f>
        <v>299</v>
      </c>
      <c r="K35" s="48">
        <f>ROUND((((G35/U35)*0.5)*V35),0)</f>
        <v>208</v>
      </c>
      <c r="L35" s="49"/>
      <c r="M35" s="50">
        <f>ROUND((((G35/W35)*0.5)*X35),0)</f>
        <v>936</v>
      </c>
      <c r="N35" s="47">
        <f>ROUND((((G35/Y35)*0.5)*Z35),0)</f>
        <v>599</v>
      </c>
      <c r="O35" s="47">
        <f>ROUND((((G35/AA35)*0.5)*AB35),0)</f>
        <v>416</v>
      </c>
      <c r="P35" s="23"/>
      <c r="Q35" s="21">
        <f t="shared" si="1"/>
        <v>3.1416000000000006E-2</v>
      </c>
      <c r="R35" s="22">
        <f t="shared" si="13"/>
        <v>0.5</v>
      </c>
      <c r="S35" s="21">
        <f t="shared" si="2"/>
        <v>4.9087499999999999E-2</v>
      </c>
      <c r="T35" s="22">
        <f t="shared" si="14"/>
        <v>0.5</v>
      </c>
      <c r="U35" s="21">
        <f t="shared" si="3"/>
        <v>7.0685999999999999E-2</v>
      </c>
      <c r="V35" s="22">
        <f t="shared" si="15"/>
        <v>0.5</v>
      </c>
      <c r="W35" s="20">
        <f t="shared" si="4"/>
        <v>3.1416000000000006E-2</v>
      </c>
      <c r="X35" s="22">
        <f t="shared" si="16"/>
        <v>1</v>
      </c>
      <c r="Y35" s="21">
        <f t="shared" si="5"/>
        <v>4.9087499999999999E-2</v>
      </c>
      <c r="Z35" s="22">
        <f t="shared" si="17"/>
        <v>1</v>
      </c>
      <c r="AA35" s="21">
        <f t="shared" si="6"/>
        <v>7.0685999999999999E-2</v>
      </c>
      <c r="AB35" s="22">
        <f t="shared" si="18"/>
        <v>1</v>
      </c>
    </row>
    <row r="36" spans="1:28" ht="22" customHeight="1" x14ac:dyDescent="0.15">
      <c r="A36" s="1">
        <v>12836</v>
      </c>
      <c r="C36" s="92" t="s">
        <v>68</v>
      </c>
      <c r="D36" s="96" t="s">
        <v>69</v>
      </c>
      <c r="E36" s="51" t="s">
        <v>70</v>
      </c>
      <c r="F36" s="54">
        <v>7.5</v>
      </c>
      <c r="G36" s="45">
        <v>18.5</v>
      </c>
      <c r="H36" s="52"/>
      <c r="I36" s="47">
        <f t="shared" si="7"/>
        <v>147</v>
      </c>
      <c r="J36" s="47">
        <f t="shared" si="8"/>
        <v>94</v>
      </c>
      <c r="K36" s="48">
        <f t="shared" si="9"/>
        <v>65</v>
      </c>
      <c r="L36" s="49"/>
      <c r="M36" s="50">
        <f t="shared" si="10"/>
        <v>294</v>
      </c>
      <c r="N36" s="47">
        <f t="shared" si="11"/>
        <v>188</v>
      </c>
      <c r="O36" s="47">
        <f t="shared" si="12"/>
        <v>131</v>
      </c>
      <c r="P36" s="23"/>
      <c r="Q36" s="2">
        <f t="shared" si="1"/>
        <v>3.1416000000000006E-2</v>
      </c>
      <c r="R36" s="13">
        <f t="shared" si="13"/>
        <v>0.5</v>
      </c>
      <c r="S36" s="2">
        <f t="shared" si="2"/>
        <v>4.9087499999999999E-2</v>
      </c>
      <c r="T36" s="13">
        <f t="shared" si="14"/>
        <v>0.5</v>
      </c>
      <c r="U36" s="2">
        <f t="shared" si="3"/>
        <v>7.0685999999999999E-2</v>
      </c>
      <c r="V36" s="13">
        <f t="shared" si="15"/>
        <v>0.5</v>
      </c>
      <c r="W36" s="20">
        <f t="shared" si="4"/>
        <v>3.1416000000000006E-2</v>
      </c>
      <c r="X36" s="22">
        <f t="shared" si="16"/>
        <v>1</v>
      </c>
      <c r="Y36" s="21">
        <f t="shared" si="5"/>
        <v>4.9087499999999999E-2</v>
      </c>
      <c r="Z36" s="22">
        <f t="shared" si="17"/>
        <v>1</v>
      </c>
      <c r="AA36" s="21">
        <f t="shared" si="6"/>
        <v>7.0685999999999999E-2</v>
      </c>
      <c r="AB36" s="22">
        <f t="shared" si="18"/>
        <v>1</v>
      </c>
    </row>
    <row r="37" spans="1:28" x14ac:dyDescent="0.15">
      <c r="A37" s="1">
        <v>12836</v>
      </c>
      <c r="C37" s="92" t="s">
        <v>71</v>
      </c>
      <c r="D37" s="96" t="s">
        <v>72</v>
      </c>
      <c r="E37" s="51" t="s">
        <v>70</v>
      </c>
      <c r="F37" s="54">
        <v>7.5</v>
      </c>
      <c r="G37" s="45">
        <v>37</v>
      </c>
      <c r="H37" s="52"/>
      <c r="I37" s="47">
        <f t="shared" si="7"/>
        <v>294</v>
      </c>
      <c r="J37" s="47">
        <f t="shared" si="8"/>
        <v>188</v>
      </c>
      <c r="K37" s="48">
        <f t="shared" si="9"/>
        <v>131</v>
      </c>
      <c r="L37" s="49"/>
      <c r="M37" s="50">
        <f t="shared" si="10"/>
        <v>589</v>
      </c>
      <c r="N37" s="47">
        <f t="shared" si="11"/>
        <v>377</v>
      </c>
      <c r="O37" s="47">
        <f t="shared" si="12"/>
        <v>262</v>
      </c>
      <c r="P37" s="23"/>
      <c r="Q37" s="2">
        <f t="shared" si="1"/>
        <v>3.1416000000000006E-2</v>
      </c>
      <c r="R37" s="13">
        <f t="shared" si="13"/>
        <v>0.5</v>
      </c>
      <c r="S37" s="2">
        <f t="shared" si="2"/>
        <v>4.9087499999999999E-2</v>
      </c>
      <c r="T37" s="13">
        <f t="shared" si="14"/>
        <v>0.5</v>
      </c>
      <c r="U37" s="2">
        <f t="shared" si="3"/>
        <v>7.0685999999999999E-2</v>
      </c>
      <c r="V37" s="13">
        <f t="shared" si="15"/>
        <v>0.5</v>
      </c>
      <c r="W37" s="20">
        <f t="shared" si="4"/>
        <v>3.1416000000000006E-2</v>
      </c>
      <c r="X37" s="22">
        <f t="shared" si="16"/>
        <v>1</v>
      </c>
      <c r="Y37" s="21">
        <f t="shared" si="5"/>
        <v>4.9087499999999999E-2</v>
      </c>
      <c r="Z37" s="22">
        <f t="shared" si="17"/>
        <v>1</v>
      </c>
      <c r="AA37" s="21">
        <f t="shared" si="6"/>
        <v>7.0685999999999999E-2</v>
      </c>
      <c r="AB37" s="22">
        <f t="shared" si="18"/>
        <v>1</v>
      </c>
    </row>
    <row r="38" spans="1:28" x14ac:dyDescent="0.15">
      <c r="A38" s="1">
        <v>12836</v>
      </c>
      <c r="C38" s="92" t="s">
        <v>73</v>
      </c>
      <c r="D38" s="96" t="s">
        <v>74</v>
      </c>
      <c r="E38" s="51" t="s">
        <v>70</v>
      </c>
      <c r="F38" s="54">
        <v>7.5</v>
      </c>
      <c r="G38" s="45">
        <v>67.7</v>
      </c>
      <c r="H38" s="52"/>
      <c r="I38" s="47">
        <f t="shared" si="7"/>
        <v>539</v>
      </c>
      <c r="J38" s="47">
        <f t="shared" si="8"/>
        <v>345</v>
      </c>
      <c r="K38" s="48">
        <f t="shared" si="9"/>
        <v>239</v>
      </c>
      <c r="L38" s="49"/>
      <c r="M38" s="50">
        <f t="shared" si="10"/>
        <v>1077</v>
      </c>
      <c r="N38" s="47">
        <f t="shared" si="11"/>
        <v>690</v>
      </c>
      <c r="O38" s="47">
        <f t="shared" si="12"/>
        <v>479</v>
      </c>
      <c r="P38" s="23"/>
      <c r="Q38" s="2">
        <f t="shared" si="1"/>
        <v>3.1416000000000006E-2</v>
      </c>
      <c r="R38" s="13">
        <f t="shared" si="13"/>
        <v>0.5</v>
      </c>
      <c r="S38" s="2">
        <f t="shared" si="2"/>
        <v>4.9087499999999999E-2</v>
      </c>
      <c r="T38" s="13">
        <f t="shared" si="14"/>
        <v>0.5</v>
      </c>
      <c r="U38" s="2">
        <f t="shared" si="3"/>
        <v>7.0685999999999999E-2</v>
      </c>
      <c r="V38" s="13">
        <f t="shared" si="15"/>
        <v>0.5</v>
      </c>
      <c r="W38" s="20">
        <f t="shared" si="4"/>
        <v>3.1416000000000006E-2</v>
      </c>
      <c r="X38" s="22">
        <f t="shared" si="16"/>
        <v>1</v>
      </c>
      <c r="Y38" s="21">
        <f t="shared" si="5"/>
        <v>4.9087499999999999E-2</v>
      </c>
      <c r="Z38" s="22">
        <f t="shared" si="17"/>
        <v>1</v>
      </c>
      <c r="AA38" s="21">
        <f t="shared" si="6"/>
        <v>7.0685999999999999E-2</v>
      </c>
      <c r="AB38" s="22">
        <f t="shared" si="18"/>
        <v>1</v>
      </c>
    </row>
    <row r="39" spans="1:28" x14ac:dyDescent="0.15">
      <c r="A39" s="1">
        <v>12836</v>
      </c>
      <c r="C39" s="92" t="s">
        <v>75</v>
      </c>
      <c r="D39" s="96" t="s">
        <v>76</v>
      </c>
      <c r="E39" s="51" t="s">
        <v>70</v>
      </c>
      <c r="F39" s="54">
        <v>7.5</v>
      </c>
      <c r="G39" s="45">
        <v>83.1</v>
      </c>
      <c r="H39" s="52"/>
      <c r="I39" s="47">
        <f t="shared" si="7"/>
        <v>661</v>
      </c>
      <c r="J39" s="47">
        <f t="shared" si="8"/>
        <v>423</v>
      </c>
      <c r="K39" s="48">
        <f t="shared" si="9"/>
        <v>294</v>
      </c>
      <c r="L39" s="49"/>
      <c r="M39" s="50">
        <f t="shared" si="10"/>
        <v>1323</v>
      </c>
      <c r="N39" s="47">
        <f t="shared" si="11"/>
        <v>846</v>
      </c>
      <c r="O39" s="47">
        <f t="shared" si="12"/>
        <v>588</v>
      </c>
      <c r="P39" s="23"/>
      <c r="Q39" s="2">
        <f t="shared" si="1"/>
        <v>3.1416000000000006E-2</v>
      </c>
      <c r="R39" s="13">
        <f t="shared" si="13"/>
        <v>0.5</v>
      </c>
      <c r="S39" s="2">
        <f t="shared" si="2"/>
        <v>4.9087499999999999E-2</v>
      </c>
      <c r="T39" s="13">
        <f t="shared" si="14"/>
        <v>0.5</v>
      </c>
      <c r="U39" s="2">
        <f t="shared" si="3"/>
        <v>7.0685999999999999E-2</v>
      </c>
      <c r="V39" s="13">
        <f t="shared" si="15"/>
        <v>0.5</v>
      </c>
      <c r="W39" s="20">
        <f t="shared" si="4"/>
        <v>3.1416000000000006E-2</v>
      </c>
      <c r="X39" s="22">
        <f t="shared" si="16"/>
        <v>1</v>
      </c>
      <c r="Y39" s="21">
        <f t="shared" si="5"/>
        <v>4.9087499999999999E-2</v>
      </c>
      <c r="Z39" s="22">
        <f t="shared" si="17"/>
        <v>1</v>
      </c>
      <c r="AA39" s="21">
        <f t="shared" si="6"/>
        <v>7.0685999999999999E-2</v>
      </c>
      <c r="AB39" s="22">
        <f t="shared" si="18"/>
        <v>1</v>
      </c>
    </row>
    <row r="40" spans="1:28" s="3" customFormat="1" x14ac:dyDescent="0.15">
      <c r="A40" s="1">
        <v>14830</v>
      </c>
      <c r="B40" s="1"/>
      <c r="C40" s="155" t="s">
        <v>77</v>
      </c>
      <c r="D40" s="153" t="s">
        <v>78</v>
      </c>
      <c r="E40" s="51" t="s">
        <v>70</v>
      </c>
      <c r="F40" s="54">
        <v>7.5</v>
      </c>
      <c r="G40" s="45">
        <v>18.5</v>
      </c>
      <c r="H40" s="52" t="s">
        <v>34</v>
      </c>
      <c r="I40" s="47">
        <f t="shared" si="7"/>
        <v>147</v>
      </c>
      <c r="J40" s="47">
        <f t="shared" si="8"/>
        <v>94</v>
      </c>
      <c r="K40" s="48">
        <f t="shared" si="9"/>
        <v>65</v>
      </c>
      <c r="L40" s="49"/>
      <c r="M40" s="50">
        <f t="shared" si="10"/>
        <v>294</v>
      </c>
      <c r="N40" s="47">
        <f t="shared" si="11"/>
        <v>188</v>
      </c>
      <c r="O40" s="47">
        <f t="shared" si="12"/>
        <v>131</v>
      </c>
      <c r="P40" s="23"/>
      <c r="Q40" s="2">
        <f t="shared" si="1"/>
        <v>3.1416000000000006E-2</v>
      </c>
      <c r="R40" s="13">
        <f t="shared" si="13"/>
        <v>0.5</v>
      </c>
      <c r="S40" s="2">
        <f t="shared" si="2"/>
        <v>4.9087499999999999E-2</v>
      </c>
      <c r="T40" s="13">
        <f t="shared" si="14"/>
        <v>0.5</v>
      </c>
      <c r="U40" s="2">
        <f t="shared" si="3"/>
        <v>7.0685999999999999E-2</v>
      </c>
      <c r="V40" s="13">
        <f t="shared" si="15"/>
        <v>0.5</v>
      </c>
      <c r="W40" s="20">
        <f t="shared" si="4"/>
        <v>3.1416000000000006E-2</v>
      </c>
      <c r="X40" s="22">
        <f t="shared" si="16"/>
        <v>1</v>
      </c>
      <c r="Y40" s="21">
        <f t="shared" si="5"/>
        <v>4.9087499999999999E-2</v>
      </c>
      <c r="Z40" s="22">
        <f t="shared" si="17"/>
        <v>1</v>
      </c>
      <c r="AA40" s="21">
        <f t="shared" si="6"/>
        <v>7.0685999999999999E-2</v>
      </c>
      <c r="AB40" s="22">
        <f t="shared" si="18"/>
        <v>1</v>
      </c>
    </row>
    <row r="41" spans="1:28" s="3" customFormat="1" x14ac:dyDescent="0.15">
      <c r="A41" s="1">
        <v>14830</v>
      </c>
      <c r="B41" s="1"/>
      <c r="C41" s="164"/>
      <c r="D41" s="154"/>
      <c r="E41" s="51" t="s">
        <v>70</v>
      </c>
      <c r="F41" s="54">
        <v>5.5</v>
      </c>
      <c r="G41" s="45">
        <v>13.7</v>
      </c>
      <c r="H41" s="52" t="s">
        <v>35</v>
      </c>
      <c r="I41" s="47">
        <f t="shared" si="7"/>
        <v>109</v>
      </c>
      <c r="J41" s="47">
        <f t="shared" si="8"/>
        <v>70</v>
      </c>
      <c r="K41" s="48">
        <f t="shared" si="9"/>
        <v>48</v>
      </c>
      <c r="L41" s="49"/>
      <c r="M41" s="50">
        <f t="shared" si="10"/>
        <v>218</v>
      </c>
      <c r="N41" s="47">
        <f t="shared" si="11"/>
        <v>140</v>
      </c>
      <c r="O41" s="47">
        <f t="shared" si="12"/>
        <v>97</v>
      </c>
      <c r="P41" s="23"/>
      <c r="Q41" s="2">
        <f t="shared" si="1"/>
        <v>3.1416000000000006E-2</v>
      </c>
      <c r="R41" s="13">
        <f t="shared" si="13"/>
        <v>0.5</v>
      </c>
      <c r="S41" s="2">
        <f t="shared" si="2"/>
        <v>4.9087499999999999E-2</v>
      </c>
      <c r="T41" s="13">
        <f t="shared" si="14"/>
        <v>0.5</v>
      </c>
      <c r="U41" s="2">
        <f t="shared" si="3"/>
        <v>7.0685999999999999E-2</v>
      </c>
      <c r="V41" s="13">
        <f t="shared" si="15"/>
        <v>0.5</v>
      </c>
      <c r="W41" s="20">
        <f t="shared" si="4"/>
        <v>3.1416000000000006E-2</v>
      </c>
      <c r="X41" s="22">
        <f t="shared" si="16"/>
        <v>1</v>
      </c>
      <c r="Y41" s="21">
        <f t="shared" si="5"/>
        <v>4.9087499999999999E-2</v>
      </c>
      <c r="Z41" s="22">
        <f t="shared" si="17"/>
        <v>1</v>
      </c>
      <c r="AA41" s="21">
        <f t="shared" si="6"/>
        <v>7.0685999999999999E-2</v>
      </c>
      <c r="AB41" s="22">
        <f t="shared" si="18"/>
        <v>1</v>
      </c>
    </row>
    <row r="42" spans="1:28" s="3" customFormat="1" x14ac:dyDescent="0.15">
      <c r="A42" s="1">
        <v>14830</v>
      </c>
      <c r="B42" s="1"/>
      <c r="C42" s="155" t="s">
        <v>79</v>
      </c>
      <c r="D42" s="153" t="s">
        <v>80</v>
      </c>
      <c r="E42" s="51" t="s">
        <v>70</v>
      </c>
      <c r="F42" s="54">
        <v>7.5</v>
      </c>
      <c r="G42" s="45">
        <v>37</v>
      </c>
      <c r="H42" s="52" t="s">
        <v>34</v>
      </c>
      <c r="I42" s="47">
        <f t="shared" si="7"/>
        <v>294</v>
      </c>
      <c r="J42" s="47">
        <f t="shared" si="8"/>
        <v>188</v>
      </c>
      <c r="K42" s="48">
        <f t="shared" si="9"/>
        <v>131</v>
      </c>
      <c r="L42" s="49"/>
      <c r="M42" s="50">
        <f t="shared" si="10"/>
        <v>589</v>
      </c>
      <c r="N42" s="47">
        <f t="shared" si="11"/>
        <v>377</v>
      </c>
      <c r="O42" s="47">
        <f t="shared" si="12"/>
        <v>262</v>
      </c>
      <c r="P42" s="23"/>
      <c r="Q42" s="2">
        <f t="shared" si="1"/>
        <v>3.1416000000000006E-2</v>
      </c>
      <c r="R42" s="13">
        <f t="shared" si="13"/>
        <v>0.5</v>
      </c>
      <c r="S42" s="2">
        <f t="shared" si="2"/>
        <v>4.9087499999999999E-2</v>
      </c>
      <c r="T42" s="13">
        <f t="shared" si="14"/>
        <v>0.5</v>
      </c>
      <c r="U42" s="2">
        <f t="shared" si="3"/>
        <v>7.0685999999999999E-2</v>
      </c>
      <c r="V42" s="13">
        <f t="shared" si="15"/>
        <v>0.5</v>
      </c>
      <c r="W42" s="20">
        <f t="shared" si="4"/>
        <v>3.1416000000000006E-2</v>
      </c>
      <c r="X42" s="22">
        <f t="shared" si="16"/>
        <v>1</v>
      </c>
      <c r="Y42" s="21">
        <f t="shared" si="5"/>
        <v>4.9087499999999999E-2</v>
      </c>
      <c r="Z42" s="22">
        <f t="shared" si="17"/>
        <v>1</v>
      </c>
      <c r="AA42" s="21">
        <f t="shared" si="6"/>
        <v>7.0685999999999999E-2</v>
      </c>
      <c r="AB42" s="22">
        <f t="shared" si="18"/>
        <v>1</v>
      </c>
    </row>
    <row r="43" spans="1:28" s="3" customFormat="1" x14ac:dyDescent="0.15">
      <c r="A43" s="1">
        <v>14830</v>
      </c>
      <c r="B43" s="1"/>
      <c r="C43" s="164"/>
      <c r="D43" s="154"/>
      <c r="E43" s="51" t="s">
        <v>70</v>
      </c>
      <c r="F43" s="54">
        <v>5.5</v>
      </c>
      <c r="G43" s="45">
        <v>27.2</v>
      </c>
      <c r="H43" s="52" t="s">
        <v>35</v>
      </c>
      <c r="I43" s="47">
        <f t="shared" si="7"/>
        <v>216</v>
      </c>
      <c r="J43" s="47">
        <f t="shared" si="8"/>
        <v>139</v>
      </c>
      <c r="K43" s="48">
        <f t="shared" si="9"/>
        <v>96</v>
      </c>
      <c r="L43" s="49"/>
      <c r="M43" s="50">
        <f t="shared" si="10"/>
        <v>433</v>
      </c>
      <c r="N43" s="47">
        <f t="shared" si="11"/>
        <v>277</v>
      </c>
      <c r="O43" s="47">
        <f t="shared" si="12"/>
        <v>192</v>
      </c>
      <c r="P43" s="23"/>
      <c r="Q43" s="2">
        <f t="shared" si="1"/>
        <v>3.1416000000000006E-2</v>
      </c>
      <c r="R43" s="13">
        <f t="shared" si="13"/>
        <v>0.5</v>
      </c>
      <c r="S43" s="2">
        <f t="shared" si="2"/>
        <v>4.9087499999999999E-2</v>
      </c>
      <c r="T43" s="13">
        <f t="shared" si="14"/>
        <v>0.5</v>
      </c>
      <c r="U43" s="2">
        <f t="shared" si="3"/>
        <v>7.0685999999999999E-2</v>
      </c>
      <c r="V43" s="13">
        <f t="shared" si="15"/>
        <v>0.5</v>
      </c>
      <c r="W43" s="20">
        <f t="shared" si="4"/>
        <v>3.1416000000000006E-2</v>
      </c>
      <c r="X43" s="22">
        <f t="shared" si="16"/>
        <v>1</v>
      </c>
      <c r="Y43" s="21">
        <f t="shared" si="5"/>
        <v>4.9087499999999999E-2</v>
      </c>
      <c r="Z43" s="22">
        <f t="shared" si="17"/>
        <v>1</v>
      </c>
      <c r="AA43" s="21">
        <f t="shared" si="6"/>
        <v>7.0685999999999999E-2</v>
      </c>
      <c r="AB43" s="22">
        <f t="shared" si="18"/>
        <v>1</v>
      </c>
    </row>
    <row r="44" spans="1:28" s="3" customFormat="1" x14ac:dyDescent="0.15">
      <c r="A44" s="1">
        <v>14830</v>
      </c>
      <c r="B44" s="1"/>
      <c r="C44" s="155" t="s">
        <v>81</v>
      </c>
      <c r="D44" s="153" t="s">
        <v>82</v>
      </c>
      <c r="E44" s="51" t="s">
        <v>70</v>
      </c>
      <c r="F44" s="54">
        <v>7.5</v>
      </c>
      <c r="G44" s="45">
        <v>67.7</v>
      </c>
      <c r="H44" s="52" t="s">
        <v>34</v>
      </c>
      <c r="I44" s="47">
        <f t="shared" si="7"/>
        <v>539</v>
      </c>
      <c r="J44" s="47">
        <f t="shared" si="8"/>
        <v>345</v>
      </c>
      <c r="K44" s="48">
        <f t="shared" si="9"/>
        <v>239</v>
      </c>
      <c r="L44" s="49"/>
      <c r="M44" s="50">
        <f t="shared" si="10"/>
        <v>1077</v>
      </c>
      <c r="N44" s="47">
        <f t="shared" si="11"/>
        <v>690</v>
      </c>
      <c r="O44" s="47">
        <f t="shared" si="12"/>
        <v>479</v>
      </c>
      <c r="P44" s="23"/>
      <c r="Q44" s="2">
        <f t="shared" si="1"/>
        <v>3.1416000000000006E-2</v>
      </c>
      <c r="R44" s="13">
        <f t="shared" si="13"/>
        <v>0.5</v>
      </c>
      <c r="S44" s="2">
        <f t="shared" si="2"/>
        <v>4.9087499999999999E-2</v>
      </c>
      <c r="T44" s="13">
        <f t="shared" si="14"/>
        <v>0.5</v>
      </c>
      <c r="U44" s="2">
        <f t="shared" si="3"/>
        <v>7.0685999999999999E-2</v>
      </c>
      <c r="V44" s="13">
        <f t="shared" si="15"/>
        <v>0.5</v>
      </c>
      <c r="W44" s="20">
        <f t="shared" si="4"/>
        <v>3.1416000000000006E-2</v>
      </c>
      <c r="X44" s="22">
        <f t="shared" si="16"/>
        <v>1</v>
      </c>
      <c r="Y44" s="21">
        <f t="shared" si="5"/>
        <v>4.9087499999999999E-2</v>
      </c>
      <c r="Z44" s="22">
        <f t="shared" si="17"/>
        <v>1</v>
      </c>
      <c r="AA44" s="21">
        <f t="shared" si="6"/>
        <v>7.0685999999999999E-2</v>
      </c>
      <c r="AB44" s="22">
        <f t="shared" si="18"/>
        <v>1</v>
      </c>
    </row>
    <row r="45" spans="1:28" s="3" customFormat="1" x14ac:dyDescent="0.15">
      <c r="A45" s="1">
        <v>14830</v>
      </c>
      <c r="B45" s="1"/>
      <c r="C45" s="164"/>
      <c r="D45" s="154"/>
      <c r="E45" s="51" t="s">
        <v>70</v>
      </c>
      <c r="F45" s="54">
        <v>5.5</v>
      </c>
      <c r="G45" s="45">
        <v>49.7</v>
      </c>
      <c r="H45" s="52" t="s">
        <v>35</v>
      </c>
      <c r="I45" s="47">
        <f t="shared" si="7"/>
        <v>395</v>
      </c>
      <c r="J45" s="47">
        <f t="shared" si="8"/>
        <v>253</v>
      </c>
      <c r="K45" s="48">
        <f t="shared" si="9"/>
        <v>176</v>
      </c>
      <c r="L45" s="49"/>
      <c r="M45" s="50">
        <f t="shared" si="10"/>
        <v>791</v>
      </c>
      <c r="N45" s="47">
        <f t="shared" si="11"/>
        <v>506</v>
      </c>
      <c r="O45" s="47">
        <f t="shared" si="12"/>
        <v>352</v>
      </c>
      <c r="P45" s="23"/>
      <c r="Q45" s="2">
        <f t="shared" si="1"/>
        <v>3.1416000000000006E-2</v>
      </c>
      <c r="R45" s="13">
        <f t="shared" si="13"/>
        <v>0.5</v>
      </c>
      <c r="S45" s="2">
        <f t="shared" si="2"/>
        <v>4.9087499999999999E-2</v>
      </c>
      <c r="T45" s="13">
        <f t="shared" si="14"/>
        <v>0.5</v>
      </c>
      <c r="U45" s="2">
        <f t="shared" si="3"/>
        <v>7.0685999999999999E-2</v>
      </c>
      <c r="V45" s="13">
        <f t="shared" si="15"/>
        <v>0.5</v>
      </c>
      <c r="W45" s="20">
        <f t="shared" si="4"/>
        <v>3.1416000000000006E-2</v>
      </c>
      <c r="X45" s="22">
        <f t="shared" si="16"/>
        <v>1</v>
      </c>
      <c r="Y45" s="21">
        <f t="shared" si="5"/>
        <v>4.9087499999999999E-2</v>
      </c>
      <c r="Z45" s="22">
        <f t="shared" si="17"/>
        <v>1</v>
      </c>
      <c r="AA45" s="21">
        <f t="shared" si="6"/>
        <v>7.0685999999999999E-2</v>
      </c>
      <c r="AB45" s="22">
        <f t="shared" si="18"/>
        <v>1</v>
      </c>
    </row>
    <row r="46" spans="1:28" s="3" customFormat="1" x14ac:dyDescent="0.15">
      <c r="A46" s="1">
        <v>14830</v>
      </c>
      <c r="B46" s="1"/>
      <c r="C46" s="155" t="s">
        <v>83</v>
      </c>
      <c r="D46" s="153" t="s">
        <v>84</v>
      </c>
      <c r="E46" s="51" t="s">
        <v>70</v>
      </c>
      <c r="F46" s="54">
        <v>7.5</v>
      </c>
      <c r="G46" s="45">
        <v>83.1</v>
      </c>
      <c r="H46" s="52" t="s">
        <v>34</v>
      </c>
      <c r="I46" s="47">
        <f t="shared" si="7"/>
        <v>661</v>
      </c>
      <c r="J46" s="47">
        <f t="shared" si="8"/>
        <v>423</v>
      </c>
      <c r="K46" s="48">
        <f t="shared" si="9"/>
        <v>294</v>
      </c>
      <c r="L46" s="49"/>
      <c r="M46" s="50">
        <f t="shared" si="10"/>
        <v>1323</v>
      </c>
      <c r="N46" s="47">
        <f t="shared" si="11"/>
        <v>846</v>
      </c>
      <c r="O46" s="47">
        <f t="shared" si="12"/>
        <v>588</v>
      </c>
      <c r="P46" s="23"/>
      <c r="Q46" s="2">
        <f t="shared" si="1"/>
        <v>3.1416000000000006E-2</v>
      </c>
      <c r="R46" s="13">
        <f t="shared" si="13"/>
        <v>0.5</v>
      </c>
      <c r="S46" s="2">
        <f t="shared" si="2"/>
        <v>4.9087499999999999E-2</v>
      </c>
      <c r="T46" s="13">
        <f t="shared" si="14"/>
        <v>0.5</v>
      </c>
      <c r="U46" s="2">
        <f t="shared" si="3"/>
        <v>7.0685999999999999E-2</v>
      </c>
      <c r="V46" s="13">
        <f t="shared" si="15"/>
        <v>0.5</v>
      </c>
      <c r="W46" s="20">
        <f t="shared" si="4"/>
        <v>3.1416000000000006E-2</v>
      </c>
      <c r="X46" s="22">
        <f t="shared" si="16"/>
        <v>1</v>
      </c>
      <c r="Y46" s="21">
        <f t="shared" si="5"/>
        <v>4.9087499999999999E-2</v>
      </c>
      <c r="Z46" s="22">
        <f t="shared" si="17"/>
        <v>1</v>
      </c>
      <c r="AA46" s="21">
        <f t="shared" si="6"/>
        <v>7.0685999999999999E-2</v>
      </c>
      <c r="AB46" s="22">
        <f t="shared" si="18"/>
        <v>1</v>
      </c>
    </row>
    <row r="47" spans="1:28" s="3" customFormat="1" x14ac:dyDescent="0.15">
      <c r="A47" s="1">
        <v>14830</v>
      </c>
      <c r="B47" s="1"/>
      <c r="C47" s="162"/>
      <c r="D47" s="163"/>
      <c r="E47" s="51" t="s">
        <v>70</v>
      </c>
      <c r="F47" s="54">
        <v>5.5</v>
      </c>
      <c r="G47" s="45">
        <v>60.9</v>
      </c>
      <c r="H47" s="52" t="s">
        <v>35</v>
      </c>
      <c r="I47" s="47">
        <f t="shared" si="7"/>
        <v>485</v>
      </c>
      <c r="J47" s="47">
        <f t="shared" si="8"/>
        <v>310</v>
      </c>
      <c r="K47" s="48">
        <f t="shared" si="9"/>
        <v>215</v>
      </c>
      <c r="L47" s="46"/>
      <c r="M47" s="50">
        <f t="shared" si="10"/>
        <v>969</v>
      </c>
      <c r="N47" s="47">
        <f t="shared" si="11"/>
        <v>620</v>
      </c>
      <c r="O47" s="47">
        <f t="shared" si="12"/>
        <v>431</v>
      </c>
      <c r="P47" s="23"/>
      <c r="Q47" s="2">
        <f t="shared" si="1"/>
        <v>3.1416000000000006E-2</v>
      </c>
      <c r="R47" s="13">
        <f t="shared" si="13"/>
        <v>0.5</v>
      </c>
      <c r="S47" s="2">
        <f t="shared" si="2"/>
        <v>4.9087499999999999E-2</v>
      </c>
      <c r="T47" s="13">
        <f t="shared" si="14"/>
        <v>0.5</v>
      </c>
      <c r="U47" s="2">
        <f t="shared" si="3"/>
        <v>7.0685999999999999E-2</v>
      </c>
      <c r="V47" s="13">
        <f t="shared" si="15"/>
        <v>0.5</v>
      </c>
      <c r="W47" s="20">
        <f t="shared" si="4"/>
        <v>3.1416000000000006E-2</v>
      </c>
      <c r="X47" s="22">
        <f t="shared" si="16"/>
        <v>1</v>
      </c>
      <c r="Y47" s="21">
        <f t="shared" si="5"/>
        <v>4.9087499999999999E-2</v>
      </c>
      <c r="Z47" s="22">
        <f t="shared" si="17"/>
        <v>1</v>
      </c>
      <c r="AA47" s="21">
        <f t="shared" si="6"/>
        <v>7.0685999999999999E-2</v>
      </c>
      <c r="AB47" s="22">
        <f t="shared" si="18"/>
        <v>1</v>
      </c>
    </row>
    <row r="48" spans="1:28" x14ac:dyDescent="0.15">
      <c r="A48" s="1">
        <v>12836</v>
      </c>
      <c r="C48" s="43" t="s">
        <v>85</v>
      </c>
      <c r="D48" s="97" t="s">
        <v>86</v>
      </c>
      <c r="E48" s="55">
        <v>3.4</v>
      </c>
      <c r="F48" s="55">
        <v>6.8</v>
      </c>
      <c r="G48" s="45">
        <f>ROUNDDOWN((E48*F48),1)</f>
        <v>23.1</v>
      </c>
      <c r="H48" s="46"/>
      <c r="I48" s="47">
        <f t="shared" si="7"/>
        <v>184</v>
      </c>
      <c r="J48" s="47">
        <f t="shared" si="8"/>
        <v>118</v>
      </c>
      <c r="K48" s="48">
        <f t="shared" si="9"/>
        <v>82</v>
      </c>
      <c r="L48" s="49"/>
      <c r="M48" s="50">
        <f t="shared" si="10"/>
        <v>368</v>
      </c>
      <c r="N48" s="47">
        <f t="shared" si="11"/>
        <v>235</v>
      </c>
      <c r="O48" s="47">
        <f t="shared" si="12"/>
        <v>163</v>
      </c>
      <c r="P48" s="35"/>
      <c r="Q48" s="2">
        <f t="shared" si="1"/>
        <v>3.1416000000000006E-2</v>
      </c>
      <c r="R48" s="13">
        <f t="shared" si="13"/>
        <v>0.5</v>
      </c>
      <c r="S48" s="2">
        <f t="shared" si="2"/>
        <v>4.9087499999999999E-2</v>
      </c>
      <c r="T48" s="13">
        <f t="shared" si="14"/>
        <v>0.5</v>
      </c>
      <c r="U48" s="2">
        <f t="shared" si="3"/>
        <v>7.0685999999999999E-2</v>
      </c>
      <c r="V48" s="13">
        <f t="shared" si="15"/>
        <v>0.5</v>
      </c>
      <c r="W48" s="20">
        <f t="shared" si="4"/>
        <v>3.1416000000000006E-2</v>
      </c>
      <c r="X48" s="22">
        <f t="shared" si="16"/>
        <v>1</v>
      </c>
      <c r="Y48" s="21">
        <f t="shared" si="5"/>
        <v>4.9087499999999999E-2</v>
      </c>
      <c r="Z48" s="22">
        <f t="shared" si="17"/>
        <v>1</v>
      </c>
      <c r="AA48" s="21">
        <f t="shared" si="6"/>
        <v>7.0685999999999999E-2</v>
      </c>
      <c r="AB48" s="22">
        <f t="shared" si="18"/>
        <v>1</v>
      </c>
    </row>
    <row r="49" spans="1:28" x14ac:dyDescent="0.15">
      <c r="A49" s="1">
        <v>12836</v>
      </c>
      <c r="C49" s="92" t="s">
        <v>87</v>
      </c>
      <c r="D49" s="96" t="s">
        <v>88</v>
      </c>
      <c r="E49" s="54">
        <v>5.8</v>
      </c>
      <c r="F49" s="54">
        <v>6.8</v>
      </c>
      <c r="G49" s="45">
        <f>ROUNDDOWN((E49*F49),1)</f>
        <v>39.4</v>
      </c>
      <c r="H49" s="52"/>
      <c r="I49" s="47">
        <f t="shared" si="7"/>
        <v>314</v>
      </c>
      <c r="J49" s="47">
        <f t="shared" si="8"/>
        <v>201</v>
      </c>
      <c r="K49" s="48">
        <f t="shared" si="9"/>
        <v>139</v>
      </c>
      <c r="L49" s="49"/>
      <c r="M49" s="50">
        <f t="shared" si="10"/>
        <v>627</v>
      </c>
      <c r="N49" s="47">
        <f t="shared" si="11"/>
        <v>401</v>
      </c>
      <c r="O49" s="47">
        <f t="shared" si="12"/>
        <v>279</v>
      </c>
      <c r="P49" s="35"/>
      <c r="Q49" s="2">
        <f t="shared" si="1"/>
        <v>3.1416000000000006E-2</v>
      </c>
      <c r="R49" s="13">
        <f t="shared" si="13"/>
        <v>0.5</v>
      </c>
      <c r="S49" s="2">
        <f t="shared" si="2"/>
        <v>4.9087499999999999E-2</v>
      </c>
      <c r="T49" s="13">
        <f t="shared" si="14"/>
        <v>0.5</v>
      </c>
      <c r="U49" s="2">
        <f t="shared" si="3"/>
        <v>7.0685999999999999E-2</v>
      </c>
      <c r="V49" s="13">
        <f t="shared" si="15"/>
        <v>0.5</v>
      </c>
      <c r="W49" s="20">
        <f t="shared" si="4"/>
        <v>3.1416000000000006E-2</v>
      </c>
      <c r="X49" s="22">
        <f t="shared" si="16"/>
        <v>1</v>
      </c>
      <c r="Y49" s="21">
        <f t="shared" si="5"/>
        <v>4.9087499999999999E-2</v>
      </c>
      <c r="Z49" s="22">
        <f t="shared" si="17"/>
        <v>1</v>
      </c>
      <c r="AA49" s="21">
        <f t="shared" si="6"/>
        <v>7.0685999999999999E-2</v>
      </c>
      <c r="AB49" s="22">
        <f t="shared" si="18"/>
        <v>1</v>
      </c>
    </row>
    <row r="50" spans="1:28" x14ac:dyDescent="0.15">
      <c r="A50" s="1">
        <v>12836</v>
      </c>
      <c r="C50" s="92" t="s">
        <v>89</v>
      </c>
      <c r="D50" s="96" t="s">
        <v>90</v>
      </c>
      <c r="E50" s="54">
        <v>9.8000000000000007</v>
      </c>
      <c r="F50" s="54">
        <v>6.8</v>
      </c>
      <c r="G50" s="45">
        <f>ROUNDDOWN((E50*F50),1)</f>
        <v>66.599999999999994</v>
      </c>
      <c r="H50" s="52"/>
      <c r="I50" s="47">
        <f t="shared" si="7"/>
        <v>530</v>
      </c>
      <c r="J50" s="47">
        <f t="shared" si="8"/>
        <v>339</v>
      </c>
      <c r="K50" s="48">
        <f t="shared" si="9"/>
        <v>236</v>
      </c>
      <c r="L50" s="49"/>
      <c r="M50" s="50">
        <f t="shared" si="10"/>
        <v>1060</v>
      </c>
      <c r="N50" s="47">
        <f t="shared" si="11"/>
        <v>678</v>
      </c>
      <c r="O50" s="47">
        <f t="shared" si="12"/>
        <v>471</v>
      </c>
      <c r="P50" s="35"/>
      <c r="Q50" s="2">
        <f t="shared" si="1"/>
        <v>3.1416000000000006E-2</v>
      </c>
      <c r="R50" s="13">
        <f t="shared" si="13"/>
        <v>0.5</v>
      </c>
      <c r="S50" s="2">
        <f t="shared" si="2"/>
        <v>4.9087499999999999E-2</v>
      </c>
      <c r="T50" s="13">
        <f t="shared" si="14"/>
        <v>0.5</v>
      </c>
      <c r="U50" s="2">
        <f t="shared" si="3"/>
        <v>7.0685999999999999E-2</v>
      </c>
      <c r="V50" s="13">
        <f t="shared" si="15"/>
        <v>0.5</v>
      </c>
      <c r="W50" s="20">
        <f t="shared" si="4"/>
        <v>3.1416000000000006E-2</v>
      </c>
      <c r="X50" s="22">
        <f t="shared" si="16"/>
        <v>1</v>
      </c>
      <c r="Y50" s="21">
        <f t="shared" si="5"/>
        <v>4.9087499999999999E-2</v>
      </c>
      <c r="Z50" s="22">
        <f t="shared" si="17"/>
        <v>1</v>
      </c>
      <c r="AA50" s="21">
        <f t="shared" si="6"/>
        <v>7.0685999999999999E-2</v>
      </c>
      <c r="AB50" s="22">
        <f t="shared" si="18"/>
        <v>1</v>
      </c>
    </row>
    <row r="51" spans="1:28" x14ac:dyDescent="0.15">
      <c r="A51" s="1">
        <v>12836</v>
      </c>
      <c r="C51" s="92" t="s">
        <v>91</v>
      </c>
      <c r="D51" s="96" t="s">
        <v>92</v>
      </c>
      <c r="E51" s="54">
        <v>11.8</v>
      </c>
      <c r="F51" s="54">
        <v>6.8</v>
      </c>
      <c r="G51" s="45">
        <f>ROUNDDOWN((E51*F51),1)</f>
        <v>80.2</v>
      </c>
      <c r="H51" s="52"/>
      <c r="I51" s="47">
        <f t="shared" si="7"/>
        <v>638</v>
      </c>
      <c r="J51" s="47">
        <f t="shared" si="8"/>
        <v>408</v>
      </c>
      <c r="K51" s="48">
        <f t="shared" si="9"/>
        <v>284</v>
      </c>
      <c r="L51" s="49"/>
      <c r="M51" s="50">
        <f t="shared" si="10"/>
        <v>1276</v>
      </c>
      <c r="N51" s="47">
        <f t="shared" si="11"/>
        <v>817</v>
      </c>
      <c r="O51" s="47">
        <f t="shared" si="12"/>
        <v>567</v>
      </c>
      <c r="P51" s="35"/>
      <c r="Q51" s="2">
        <f t="shared" si="1"/>
        <v>3.1416000000000006E-2</v>
      </c>
      <c r="R51" s="13">
        <f t="shared" si="13"/>
        <v>0.5</v>
      </c>
      <c r="S51" s="2">
        <f t="shared" si="2"/>
        <v>4.9087499999999999E-2</v>
      </c>
      <c r="T51" s="13">
        <f t="shared" si="14"/>
        <v>0.5</v>
      </c>
      <c r="U51" s="2">
        <f t="shared" si="3"/>
        <v>7.0685999999999999E-2</v>
      </c>
      <c r="V51" s="13">
        <f t="shared" si="15"/>
        <v>0.5</v>
      </c>
      <c r="W51" s="20">
        <f t="shared" si="4"/>
        <v>3.1416000000000006E-2</v>
      </c>
      <c r="X51" s="22">
        <f t="shared" si="16"/>
        <v>1</v>
      </c>
      <c r="Y51" s="21">
        <f t="shared" si="5"/>
        <v>4.9087499999999999E-2</v>
      </c>
      <c r="Z51" s="22">
        <f t="shared" si="17"/>
        <v>1</v>
      </c>
      <c r="AA51" s="21">
        <f t="shared" si="6"/>
        <v>7.0685999999999999E-2</v>
      </c>
      <c r="AB51" s="22">
        <f t="shared" si="18"/>
        <v>1</v>
      </c>
    </row>
    <row r="52" spans="1:28" s="34" customFormat="1" x14ac:dyDescent="0.15">
      <c r="A52" s="8">
        <v>11782</v>
      </c>
      <c r="B52" s="8"/>
      <c r="C52" s="160" t="s">
        <v>93</v>
      </c>
      <c r="D52" s="153" t="s">
        <v>94</v>
      </c>
      <c r="E52" s="54">
        <v>3.1</v>
      </c>
      <c r="F52" s="54">
        <v>5.4</v>
      </c>
      <c r="G52" s="45">
        <f t="shared" ref="G52:G57" si="25">ROUNDDOWN((E52*F52),1)</f>
        <v>16.7</v>
      </c>
      <c r="H52" s="52" t="s">
        <v>34</v>
      </c>
      <c r="I52" s="47">
        <f t="shared" si="7"/>
        <v>133</v>
      </c>
      <c r="J52" s="47">
        <f t="shared" si="8"/>
        <v>85</v>
      </c>
      <c r="K52" s="48">
        <f t="shared" si="9"/>
        <v>59</v>
      </c>
      <c r="L52" s="49"/>
      <c r="M52" s="50">
        <f t="shared" si="10"/>
        <v>266</v>
      </c>
      <c r="N52" s="47">
        <f t="shared" si="11"/>
        <v>170</v>
      </c>
      <c r="O52" s="47">
        <f t="shared" si="12"/>
        <v>118</v>
      </c>
      <c r="P52" s="23"/>
      <c r="Q52" s="21">
        <f t="shared" si="1"/>
        <v>3.1416000000000006E-2</v>
      </c>
      <c r="R52" s="22">
        <f t="shared" si="13"/>
        <v>0.5</v>
      </c>
      <c r="S52" s="21">
        <f t="shared" si="2"/>
        <v>4.9087499999999999E-2</v>
      </c>
      <c r="T52" s="22">
        <f t="shared" si="14"/>
        <v>0.5</v>
      </c>
      <c r="U52" s="21">
        <f t="shared" si="3"/>
        <v>7.0685999999999999E-2</v>
      </c>
      <c r="V52" s="22">
        <f t="shared" si="15"/>
        <v>0.5</v>
      </c>
      <c r="W52" s="20">
        <f t="shared" si="4"/>
        <v>3.1416000000000006E-2</v>
      </c>
      <c r="X52" s="22">
        <f t="shared" si="16"/>
        <v>1</v>
      </c>
      <c r="Y52" s="21">
        <f t="shared" si="5"/>
        <v>4.9087499999999999E-2</v>
      </c>
      <c r="Z52" s="22">
        <f t="shared" si="17"/>
        <v>1</v>
      </c>
      <c r="AA52" s="21">
        <f t="shared" si="6"/>
        <v>7.0685999999999999E-2</v>
      </c>
      <c r="AB52" s="22">
        <f t="shared" si="18"/>
        <v>1</v>
      </c>
    </row>
    <row r="53" spans="1:28" s="34" customFormat="1" x14ac:dyDescent="0.15">
      <c r="A53" s="8">
        <v>11782</v>
      </c>
      <c r="B53" s="8"/>
      <c r="C53" s="160"/>
      <c r="D53" s="163"/>
      <c r="E53" s="54">
        <v>3.1</v>
      </c>
      <c r="F53" s="54">
        <v>5.4</v>
      </c>
      <c r="G53" s="45">
        <f t="shared" si="25"/>
        <v>16.7</v>
      </c>
      <c r="H53" s="52" t="s">
        <v>35</v>
      </c>
      <c r="I53" s="47">
        <f t="shared" si="7"/>
        <v>133</v>
      </c>
      <c r="J53" s="47">
        <f t="shared" si="8"/>
        <v>85</v>
      </c>
      <c r="K53" s="48">
        <f t="shared" si="9"/>
        <v>59</v>
      </c>
      <c r="L53" s="49"/>
      <c r="M53" s="50">
        <f t="shared" si="10"/>
        <v>266</v>
      </c>
      <c r="N53" s="47">
        <f t="shared" si="11"/>
        <v>170</v>
      </c>
      <c r="O53" s="47">
        <f t="shared" si="12"/>
        <v>118</v>
      </c>
      <c r="P53" s="23"/>
      <c r="Q53" s="21">
        <f t="shared" si="1"/>
        <v>3.1416000000000006E-2</v>
      </c>
      <c r="R53" s="22">
        <f t="shared" si="13"/>
        <v>0.5</v>
      </c>
      <c r="S53" s="21">
        <f t="shared" si="2"/>
        <v>4.9087499999999999E-2</v>
      </c>
      <c r="T53" s="22">
        <f t="shared" si="14"/>
        <v>0.5</v>
      </c>
      <c r="U53" s="21">
        <f t="shared" si="3"/>
        <v>7.0685999999999999E-2</v>
      </c>
      <c r="V53" s="22">
        <f t="shared" si="15"/>
        <v>0.5</v>
      </c>
      <c r="W53" s="20">
        <f t="shared" si="4"/>
        <v>3.1416000000000006E-2</v>
      </c>
      <c r="X53" s="22">
        <f t="shared" si="16"/>
        <v>1</v>
      </c>
      <c r="Y53" s="21">
        <f t="shared" si="5"/>
        <v>4.9087499999999999E-2</v>
      </c>
      <c r="Z53" s="22">
        <f t="shared" si="17"/>
        <v>1</v>
      </c>
      <c r="AA53" s="21">
        <f t="shared" si="6"/>
        <v>7.0685999999999999E-2</v>
      </c>
      <c r="AB53" s="22">
        <f t="shared" si="18"/>
        <v>1</v>
      </c>
    </row>
    <row r="54" spans="1:28" s="34" customFormat="1" x14ac:dyDescent="0.15">
      <c r="A54" s="8">
        <v>12096</v>
      </c>
      <c r="B54" s="8"/>
      <c r="C54" s="160" t="s">
        <v>95</v>
      </c>
      <c r="D54" s="153" t="s">
        <v>96</v>
      </c>
      <c r="E54" s="54">
        <v>5.4</v>
      </c>
      <c r="F54" s="54">
        <v>5.4</v>
      </c>
      <c r="G54" s="45">
        <f t="shared" si="25"/>
        <v>29.1</v>
      </c>
      <c r="H54" s="52" t="s">
        <v>34</v>
      </c>
      <c r="I54" s="47">
        <f t="shared" si="7"/>
        <v>232</v>
      </c>
      <c r="J54" s="47">
        <f t="shared" si="8"/>
        <v>148</v>
      </c>
      <c r="K54" s="48">
        <f t="shared" si="9"/>
        <v>103</v>
      </c>
      <c r="L54" s="49"/>
      <c r="M54" s="50">
        <f t="shared" si="10"/>
        <v>463</v>
      </c>
      <c r="N54" s="47">
        <f t="shared" si="11"/>
        <v>296</v>
      </c>
      <c r="O54" s="47">
        <f t="shared" si="12"/>
        <v>206</v>
      </c>
      <c r="P54" s="23"/>
      <c r="Q54" s="21">
        <f t="shared" si="1"/>
        <v>3.1416000000000006E-2</v>
      </c>
      <c r="R54" s="22">
        <f t="shared" si="13"/>
        <v>0.5</v>
      </c>
      <c r="S54" s="21">
        <f t="shared" si="2"/>
        <v>4.9087499999999999E-2</v>
      </c>
      <c r="T54" s="22">
        <f t="shared" si="14"/>
        <v>0.5</v>
      </c>
      <c r="U54" s="21">
        <f t="shared" si="3"/>
        <v>7.0685999999999999E-2</v>
      </c>
      <c r="V54" s="22">
        <f t="shared" si="15"/>
        <v>0.5</v>
      </c>
      <c r="W54" s="20">
        <f t="shared" si="4"/>
        <v>3.1416000000000006E-2</v>
      </c>
      <c r="X54" s="22">
        <f t="shared" si="16"/>
        <v>1</v>
      </c>
      <c r="Y54" s="21">
        <f t="shared" si="5"/>
        <v>4.9087499999999999E-2</v>
      </c>
      <c r="Z54" s="22">
        <f t="shared" si="17"/>
        <v>1</v>
      </c>
      <c r="AA54" s="21">
        <f t="shared" si="6"/>
        <v>7.0685999999999999E-2</v>
      </c>
      <c r="AB54" s="22">
        <f t="shared" si="18"/>
        <v>1</v>
      </c>
    </row>
    <row r="55" spans="1:28" s="34" customFormat="1" x14ac:dyDescent="0.15">
      <c r="A55" s="8">
        <v>12096</v>
      </c>
      <c r="B55" s="8"/>
      <c r="C55" s="160"/>
      <c r="D55" s="163"/>
      <c r="E55" s="54">
        <v>5.4</v>
      </c>
      <c r="F55" s="54">
        <v>5.4</v>
      </c>
      <c r="G55" s="45">
        <f t="shared" si="25"/>
        <v>29.1</v>
      </c>
      <c r="H55" s="52" t="s">
        <v>35</v>
      </c>
      <c r="I55" s="47">
        <f t="shared" si="7"/>
        <v>232</v>
      </c>
      <c r="J55" s="47">
        <f t="shared" si="8"/>
        <v>148</v>
      </c>
      <c r="K55" s="48">
        <f t="shared" si="9"/>
        <v>103</v>
      </c>
      <c r="L55" s="49"/>
      <c r="M55" s="50">
        <f t="shared" si="10"/>
        <v>463</v>
      </c>
      <c r="N55" s="47">
        <f t="shared" si="11"/>
        <v>296</v>
      </c>
      <c r="O55" s="47">
        <f t="shared" si="12"/>
        <v>206</v>
      </c>
      <c r="P55" s="23"/>
      <c r="Q55" s="21">
        <f t="shared" si="1"/>
        <v>3.1416000000000006E-2</v>
      </c>
      <c r="R55" s="22">
        <f t="shared" si="13"/>
        <v>0.5</v>
      </c>
      <c r="S55" s="21">
        <f t="shared" si="2"/>
        <v>4.9087499999999999E-2</v>
      </c>
      <c r="T55" s="22">
        <f t="shared" si="14"/>
        <v>0.5</v>
      </c>
      <c r="U55" s="21">
        <f t="shared" si="3"/>
        <v>7.0685999999999999E-2</v>
      </c>
      <c r="V55" s="22">
        <f t="shared" si="15"/>
        <v>0.5</v>
      </c>
      <c r="W55" s="20">
        <f t="shared" si="4"/>
        <v>3.1416000000000006E-2</v>
      </c>
      <c r="X55" s="22">
        <f t="shared" si="16"/>
        <v>1</v>
      </c>
      <c r="Y55" s="21">
        <f t="shared" si="5"/>
        <v>4.9087499999999999E-2</v>
      </c>
      <c r="Z55" s="22">
        <f t="shared" si="17"/>
        <v>1</v>
      </c>
      <c r="AA55" s="21">
        <f t="shared" si="6"/>
        <v>7.0685999999999999E-2</v>
      </c>
      <c r="AB55" s="22">
        <f t="shared" si="18"/>
        <v>1</v>
      </c>
    </row>
    <row r="56" spans="1:28" s="34" customFormat="1" x14ac:dyDescent="0.15">
      <c r="A56" s="8">
        <v>12096</v>
      </c>
      <c r="B56" s="8"/>
      <c r="C56" s="160" t="s">
        <v>97</v>
      </c>
      <c r="D56" s="153" t="s">
        <v>98</v>
      </c>
      <c r="E56" s="54">
        <v>9.4</v>
      </c>
      <c r="F56" s="54">
        <v>5.4</v>
      </c>
      <c r="G56" s="45">
        <f t="shared" si="25"/>
        <v>50.7</v>
      </c>
      <c r="H56" s="52" t="s">
        <v>34</v>
      </c>
      <c r="I56" s="47">
        <f t="shared" si="7"/>
        <v>403</v>
      </c>
      <c r="J56" s="47">
        <f t="shared" si="8"/>
        <v>258</v>
      </c>
      <c r="K56" s="48">
        <f t="shared" si="9"/>
        <v>179</v>
      </c>
      <c r="L56" s="49"/>
      <c r="M56" s="50">
        <f t="shared" si="10"/>
        <v>807</v>
      </c>
      <c r="N56" s="47">
        <f t="shared" si="11"/>
        <v>516</v>
      </c>
      <c r="O56" s="47">
        <f t="shared" si="12"/>
        <v>359</v>
      </c>
      <c r="P56" s="23"/>
      <c r="Q56" s="21">
        <f t="shared" si="1"/>
        <v>3.1416000000000006E-2</v>
      </c>
      <c r="R56" s="22">
        <f t="shared" si="13"/>
        <v>0.5</v>
      </c>
      <c r="S56" s="21">
        <f t="shared" si="2"/>
        <v>4.9087499999999999E-2</v>
      </c>
      <c r="T56" s="22">
        <f t="shared" si="14"/>
        <v>0.5</v>
      </c>
      <c r="U56" s="21">
        <f t="shared" si="3"/>
        <v>7.0685999999999999E-2</v>
      </c>
      <c r="V56" s="22">
        <f t="shared" si="15"/>
        <v>0.5</v>
      </c>
      <c r="W56" s="20">
        <f t="shared" si="4"/>
        <v>3.1416000000000006E-2</v>
      </c>
      <c r="X56" s="22">
        <f t="shared" si="16"/>
        <v>1</v>
      </c>
      <c r="Y56" s="21">
        <f t="shared" si="5"/>
        <v>4.9087499999999999E-2</v>
      </c>
      <c r="Z56" s="22">
        <f t="shared" si="17"/>
        <v>1</v>
      </c>
      <c r="AA56" s="21">
        <f t="shared" si="6"/>
        <v>7.0685999999999999E-2</v>
      </c>
      <c r="AB56" s="22">
        <f t="shared" si="18"/>
        <v>1</v>
      </c>
    </row>
    <row r="57" spans="1:28" s="34" customFormat="1" x14ac:dyDescent="0.15">
      <c r="A57" s="8">
        <v>12096</v>
      </c>
      <c r="B57" s="8"/>
      <c r="C57" s="160"/>
      <c r="D57" s="163"/>
      <c r="E57" s="54">
        <v>9.4</v>
      </c>
      <c r="F57" s="54">
        <v>5.4</v>
      </c>
      <c r="G57" s="45">
        <f t="shared" si="25"/>
        <v>50.7</v>
      </c>
      <c r="H57" s="52" t="s">
        <v>35</v>
      </c>
      <c r="I57" s="47">
        <f t="shared" si="7"/>
        <v>403</v>
      </c>
      <c r="J57" s="47">
        <f t="shared" si="8"/>
        <v>258</v>
      </c>
      <c r="K57" s="48">
        <f t="shared" si="9"/>
        <v>179</v>
      </c>
      <c r="L57" s="49"/>
      <c r="M57" s="50">
        <f t="shared" si="10"/>
        <v>807</v>
      </c>
      <c r="N57" s="47">
        <f t="shared" si="11"/>
        <v>516</v>
      </c>
      <c r="O57" s="47">
        <f t="shared" si="12"/>
        <v>359</v>
      </c>
      <c r="P57" s="23"/>
      <c r="Q57" s="21">
        <f t="shared" si="1"/>
        <v>3.1416000000000006E-2</v>
      </c>
      <c r="R57" s="22">
        <f t="shared" si="13"/>
        <v>0.5</v>
      </c>
      <c r="S57" s="21">
        <f t="shared" si="2"/>
        <v>4.9087499999999999E-2</v>
      </c>
      <c r="T57" s="22">
        <f t="shared" si="14"/>
        <v>0.5</v>
      </c>
      <c r="U57" s="21">
        <f t="shared" si="3"/>
        <v>7.0685999999999999E-2</v>
      </c>
      <c r="V57" s="22">
        <f t="shared" si="15"/>
        <v>0.5</v>
      </c>
      <c r="W57" s="20">
        <f t="shared" si="4"/>
        <v>3.1416000000000006E-2</v>
      </c>
      <c r="X57" s="22">
        <f t="shared" si="16"/>
        <v>1</v>
      </c>
      <c r="Y57" s="21">
        <f t="shared" si="5"/>
        <v>4.9087499999999999E-2</v>
      </c>
      <c r="Z57" s="22">
        <f t="shared" si="17"/>
        <v>1</v>
      </c>
      <c r="AA57" s="21">
        <f t="shared" si="6"/>
        <v>7.0685999999999999E-2</v>
      </c>
      <c r="AB57" s="22">
        <f t="shared" si="18"/>
        <v>1</v>
      </c>
    </row>
    <row r="58" spans="1:28" x14ac:dyDescent="0.15">
      <c r="A58" s="1">
        <v>30091</v>
      </c>
      <c r="C58" s="92" t="s">
        <v>99</v>
      </c>
      <c r="D58" s="94" t="s">
        <v>100</v>
      </c>
      <c r="E58" s="51" t="s">
        <v>70</v>
      </c>
      <c r="F58" s="54">
        <v>6.7</v>
      </c>
      <c r="G58" s="56">
        <v>24.4</v>
      </c>
      <c r="H58" s="52"/>
      <c r="I58" s="47">
        <f t="shared" si="7"/>
        <v>194</v>
      </c>
      <c r="J58" s="47">
        <f t="shared" si="8"/>
        <v>124</v>
      </c>
      <c r="K58" s="48">
        <f t="shared" si="9"/>
        <v>86</v>
      </c>
      <c r="L58" s="49"/>
      <c r="M58" s="50">
        <f t="shared" si="10"/>
        <v>388</v>
      </c>
      <c r="N58" s="47">
        <f t="shared" si="11"/>
        <v>249</v>
      </c>
      <c r="O58" s="47">
        <f t="shared" si="12"/>
        <v>173</v>
      </c>
      <c r="P58" s="23"/>
      <c r="Q58" s="2">
        <f t="shared" si="1"/>
        <v>3.1416000000000006E-2</v>
      </c>
      <c r="R58" s="13">
        <f t="shared" si="13"/>
        <v>0.5</v>
      </c>
      <c r="S58" s="2">
        <f t="shared" si="2"/>
        <v>4.9087499999999999E-2</v>
      </c>
      <c r="T58" s="13">
        <f t="shared" si="14"/>
        <v>0.5</v>
      </c>
      <c r="U58" s="2">
        <f t="shared" si="3"/>
        <v>7.0685999999999999E-2</v>
      </c>
      <c r="V58" s="13">
        <f t="shared" si="15"/>
        <v>0.5</v>
      </c>
      <c r="W58" s="20">
        <f t="shared" si="4"/>
        <v>3.1416000000000006E-2</v>
      </c>
      <c r="X58" s="22">
        <f t="shared" si="16"/>
        <v>1</v>
      </c>
      <c r="Y58" s="21">
        <f t="shared" si="5"/>
        <v>4.9087499999999999E-2</v>
      </c>
      <c r="Z58" s="22">
        <f t="shared" si="17"/>
        <v>1</v>
      </c>
      <c r="AA58" s="21">
        <f t="shared" si="6"/>
        <v>7.0685999999999999E-2</v>
      </c>
      <c r="AB58" s="22">
        <f t="shared" si="18"/>
        <v>1</v>
      </c>
    </row>
    <row r="59" spans="1:28" x14ac:dyDescent="0.15">
      <c r="A59" s="1">
        <v>30092</v>
      </c>
      <c r="C59" s="43" t="s">
        <v>101</v>
      </c>
      <c r="D59" s="93" t="s">
        <v>102</v>
      </c>
      <c r="E59" s="51" t="s">
        <v>70</v>
      </c>
      <c r="F59" s="54">
        <v>6.7</v>
      </c>
      <c r="G59" s="56">
        <v>35.200000000000003</v>
      </c>
      <c r="H59" s="52"/>
      <c r="I59" s="47">
        <f t="shared" si="7"/>
        <v>280</v>
      </c>
      <c r="J59" s="47">
        <f t="shared" si="8"/>
        <v>179</v>
      </c>
      <c r="K59" s="48">
        <f t="shared" si="9"/>
        <v>124</v>
      </c>
      <c r="L59" s="49"/>
      <c r="M59" s="50">
        <f t="shared" si="10"/>
        <v>560</v>
      </c>
      <c r="N59" s="47">
        <f t="shared" si="11"/>
        <v>359</v>
      </c>
      <c r="O59" s="47">
        <f t="shared" si="12"/>
        <v>249</v>
      </c>
      <c r="P59" s="23"/>
      <c r="Q59" s="2">
        <f t="shared" si="1"/>
        <v>3.1416000000000006E-2</v>
      </c>
      <c r="R59" s="13">
        <f t="shared" si="13"/>
        <v>0.5</v>
      </c>
      <c r="S59" s="2">
        <f t="shared" si="2"/>
        <v>4.9087499999999999E-2</v>
      </c>
      <c r="T59" s="13">
        <f t="shared" si="14"/>
        <v>0.5</v>
      </c>
      <c r="U59" s="2">
        <f t="shared" si="3"/>
        <v>7.0685999999999999E-2</v>
      </c>
      <c r="V59" s="13">
        <f t="shared" si="15"/>
        <v>0.5</v>
      </c>
      <c r="W59" s="20">
        <f t="shared" si="4"/>
        <v>3.1416000000000006E-2</v>
      </c>
      <c r="X59" s="22">
        <f t="shared" si="16"/>
        <v>1</v>
      </c>
      <c r="Y59" s="21">
        <f t="shared" si="5"/>
        <v>4.9087499999999999E-2</v>
      </c>
      <c r="Z59" s="22">
        <f t="shared" si="17"/>
        <v>1</v>
      </c>
      <c r="AA59" s="21">
        <f t="shared" si="6"/>
        <v>7.0685999999999999E-2</v>
      </c>
      <c r="AB59" s="22">
        <f t="shared" si="18"/>
        <v>1</v>
      </c>
    </row>
    <row r="60" spans="1:28" x14ac:dyDescent="0.15">
      <c r="A60" s="1">
        <v>30093</v>
      </c>
      <c r="C60" s="92" t="s">
        <v>103</v>
      </c>
      <c r="D60" s="94" t="s">
        <v>104</v>
      </c>
      <c r="E60" s="51" t="s">
        <v>70</v>
      </c>
      <c r="F60" s="54">
        <v>6.7</v>
      </c>
      <c r="G60" s="56">
        <v>62.3</v>
      </c>
      <c r="H60" s="52"/>
      <c r="I60" s="47">
        <f t="shared" si="7"/>
        <v>496</v>
      </c>
      <c r="J60" s="47">
        <f t="shared" si="8"/>
        <v>317</v>
      </c>
      <c r="K60" s="48">
        <f t="shared" si="9"/>
        <v>220</v>
      </c>
      <c r="L60" s="49"/>
      <c r="M60" s="50">
        <f t="shared" si="10"/>
        <v>992</v>
      </c>
      <c r="N60" s="47">
        <f t="shared" si="11"/>
        <v>635</v>
      </c>
      <c r="O60" s="47">
        <f t="shared" si="12"/>
        <v>441</v>
      </c>
      <c r="P60" s="23"/>
      <c r="Q60" s="2">
        <f t="shared" si="1"/>
        <v>3.1416000000000006E-2</v>
      </c>
      <c r="R60" s="13">
        <f t="shared" si="13"/>
        <v>0.5</v>
      </c>
      <c r="S60" s="2">
        <f t="shared" si="2"/>
        <v>4.9087499999999999E-2</v>
      </c>
      <c r="T60" s="13">
        <f t="shared" si="14"/>
        <v>0.5</v>
      </c>
      <c r="U60" s="2">
        <f t="shared" si="3"/>
        <v>7.0685999999999999E-2</v>
      </c>
      <c r="V60" s="13">
        <f t="shared" si="15"/>
        <v>0.5</v>
      </c>
      <c r="W60" s="20">
        <f t="shared" si="4"/>
        <v>3.1416000000000006E-2</v>
      </c>
      <c r="X60" s="22">
        <f t="shared" si="16"/>
        <v>1</v>
      </c>
      <c r="Y60" s="21">
        <f t="shared" si="5"/>
        <v>4.9087499999999999E-2</v>
      </c>
      <c r="Z60" s="22">
        <f t="shared" si="17"/>
        <v>1</v>
      </c>
      <c r="AA60" s="21">
        <f t="shared" si="6"/>
        <v>7.0685999999999999E-2</v>
      </c>
      <c r="AB60" s="22">
        <f t="shared" si="18"/>
        <v>1</v>
      </c>
    </row>
    <row r="61" spans="1:28" x14ac:dyDescent="0.15">
      <c r="A61" s="1">
        <v>30094</v>
      </c>
      <c r="C61" s="160" t="s">
        <v>105</v>
      </c>
      <c r="D61" s="161" t="s">
        <v>106</v>
      </c>
      <c r="E61" s="51" t="s">
        <v>70</v>
      </c>
      <c r="F61" s="54">
        <v>6.7</v>
      </c>
      <c r="G61" s="56">
        <v>24.2</v>
      </c>
      <c r="H61" s="52" t="s">
        <v>34</v>
      </c>
      <c r="I61" s="47">
        <f t="shared" si="7"/>
        <v>193</v>
      </c>
      <c r="J61" s="47">
        <f t="shared" si="8"/>
        <v>123</v>
      </c>
      <c r="K61" s="48">
        <f t="shared" si="9"/>
        <v>86</v>
      </c>
      <c r="L61" s="49"/>
      <c r="M61" s="50">
        <f t="shared" si="10"/>
        <v>385</v>
      </c>
      <c r="N61" s="47">
        <f t="shared" si="11"/>
        <v>246</v>
      </c>
      <c r="O61" s="47">
        <f t="shared" si="12"/>
        <v>171</v>
      </c>
      <c r="P61" s="23"/>
      <c r="Q61" s="2">
        <f t="shared" si="1"/>
        <v>3.1416000000000006E-2</v>
      </c>
      <c r="R61" s="13">
        <f t="shared" si="13"/>
        <v>0.5</v>
      </c>
      <c r="S61" s="2">
        <f t="shared" si="2"/>
        <v>4.9087499999999999E-2</v>
      </c>
      <c r="T61" s="13">
        <f t="shared" si="14"/>
        <v>0.5</v>
      </c>
      <c r="U61" s="2">
        <f t="shared" si="3"/>
        <v>7.0685999999999999E-2</v>
      </c>
      <c r="V61" s="13">
        <f t="shared" si="15"/>
        <v>0.5</v>
      </c>
      <c r="W61" s="20">
        <f t="shared" si="4"/>
        <v>3.1416000000000006E-2</v>
      </c>
      <c r="X61" s="22">
        <f t="shared" si="16"/>
        <v>1</v>
      </c>
      <c r="Y61" s="21">
        <f t="shared" si="5"/>
        <v>4.9087499999999999E-2</v>
      </c>
      <c r="Z61" s="22">
        <f t="shared" si="17"/>
        <v>1</v>
      </c>
      <c r="AA61" s="21">
        <f t="shared" si="6"/>
        <v>7.0685999999999999E-2</v>
      </c>
      <c r="AB61" s="22">
        <f t="shared" si="18"/>
        <v>1</v>
      </c>
    </row>
    <row r="62" spans="1:28" x14ac:dyDescent="0.15">
      <c r="A62" s="1">
        <v>30094</v>
      </c>
      <c r="C62" s="160"/>
      <c r="D62" s="161"/>
      <c r="E62" s="51" t="s">
        <v>70</v>
      </c>
      <c r="F62" s="54">
        <v>6.7</v>
      </c>
      <c r="G62" s="56">
        <v>24.2</v>
      </c>
      <c r="H62" s="52" t="s">
        <v>35</v>
      </c>
      <c r="I62" s="47">
        <f t="shared" si="7"/>
        <v>193</v>
      </c>
      <c r="J62" s="47">
        <f t="shared" si="8"/>
        <v>123</v>
      </c>
      <c r="K62" s="48">
        <f t="shared" si="9"/>
        <v>86</v>
      </c>
      <c r="L62" s="49"/>
      <c r="M62" s="50">
        <f t="shared" si="10"/>
        <v>385</v>
      </c>
      <c r="N62" s="47">
        <f t="shared" si="11"/>
        <v>246</v>
      </c>
      <c r="O62" s="47">
        <f t="shared" si="12"/>
        <v>171</v>
      </c>
      <c r="P62" s="23"/>
      <c r="Q62" s="2">
        <f t="shared" si="1"/>
        <v>3.1416000000000006E-2</v>
      </c>
      <c r="R62" s="13">
        <f t="shared" si="13"/>
        <v>0.5</v>
      </c>
      <c r="S62" s="2">
        <f t="shared" si="2"/>
        <v>4.9087499999999999E-2</v>
      </c>
      <c r="T62" s="13">
        <f t="shared" si="14"/>
        <v>0.5</v>
      </c>
      <c r="U62" s="2">
        <f t="shared" si="3"/>
        <v>7.0685999999999999E-2</v>
      </c>
      <c r="V62" s="13">
        <f t="shared" si="15"/>
        <v>0.5</v>
      </c>
      <c r="W62" s="20">
        <f t="shared" si="4"/>
        <v>3.1416000000000006E-2</v>
      </c>
      <c r="X62" s="22">
        <f t="shared" si="16"/>
        <v>1</v>
      </c>
      <c r="Y62" s="21">
        <f t="shared" si="5"/>
        <v>4.9087499999999999E-2</v>
      </c>
      <c r="Z62" s="22">
        <f t="shared" si="17"/>
        <v>1</v>
      </c>
      <c r="AA62" s="21">
        <f t="shared" si="6"/>
        <v>7.0685999999999999E-2</v>
      </c>
      <c r="AB62" s="22">
        <f t="shared" si="18"/>
        <v>1</v>
      </c>
    </row>
    <row r="63" spans="1:28" x14ac:dyDescent="0.15">
      <c r="A63" s="1">
        <v>30095</v>
      </c>
      <c r="C63" s="160" t="s">
        <v>107</v>
      </c>
      <c r="D63" s="161" t="s">
        <v>108</v>
      </c>
      <c r="E63" s="51" t="s">
        <v>70</v>
      </c>
      <c r="F63" s="54">
        <v>6.7</v>
      </c>
      <c r="G63" s="56">
        <v>35.1</v>
      </c>
      <c r="H63" s="52" t="s">
        <v>34</v>
      </c>
      <c r="I63" s="47">
        <f t="shared" si="7"/>
        <v>279</v>
      </c>
      <c r="J63" s="47">
        <f t="shared" si="8"/>
        <v>179</v>
      </c>
      <c r="K63" s="48">
        <f t="shared" si="9"/>
        <v>124</v>
      </c>
      <c r="L63" s="49"/>
      <c r="M63" s="50">
        <f t="shared" si="10"/>
        <v>559</v>
      </c>
      <c r="N63" s="47">
        <f t="shared" si="11"/>
        <v>358</v>
      </c>
      <c r="O63" s="47">
        <f t="shared" si="12"/>
        <v>248</v>
      </c>
      <c r="P63" s="23"/>
      <c r="Q63" s="2">
        <f t="shared" si="1"/>
        <v>3.1416000000000006E-2</v>
      </c>
      <c r="R63" s="13">
        <f t="shared" si="13"/>
        <v>0.5</v>
      </c>
      <c r="S63" s="2">
        <f t="shared" si="2"/>
        <v>4.9087499999999999E-2</v>
      </c>
      <c r="T63" s="13">
        <f t="shared" si="14"/>
        <v>0.5</v>
      </c>
      <c r="U63" s="2">
        <f t="shared" si="3"/>
        <v>7.0685999999999999E-2</v>
      </c>
      <c r="V63" s="13">
        <f t="shared" si="15"/>
        <v>0.5</v>
      </c>
      <c r="W63" s="20">
        <f t="shared" si="4"/>
        <v>3.1416000000000006E-2</v>
      </c>
      <c r="X63" s="22">
        <f t="shared" si="16"/>
        <v>1</v>
      </c>
      <c r="Y63" s="21">
        <f t="shared" si="5"/>
        <v>4.9087499999999999E-2</v>
      </c>
      <c r="Z63" s="22">
        <f t="shared" si="17"/>
        <v>1</v>
      </c>
      <c r="AA63" s="21">
        <f t="shared" si="6"/>
        <v>7.0685999999999999E-2</v>
      </c>
      <c r="AB63" s="22">
        <f t="shared" si="18"/>
        <v>1</v>
      </c>
    </row>
    <row r="64" spans="1:28" ht="9" customHeight="1" x14ac:dyDescent="0.15">
      <c r="A64" s="1">
        <v>30095</v>
      </c>
      <c r="C64" s="160"/>
      <c r="D64" s="161"/>
      <c r="E64" s="51" t="s">
        <v>70</v>
      </c>
      <c r="F64" s="54">
        <v>6.7</v>
      </c>
      <c r="G64" s="56">
        <v>35.1</v>
      </c>
      <c r="H64" s="52" t="s">
        <v>35</v>
      </c>
      <c r="I64" s="47">
        <f t="shared" si="7"/>
        <v>279</v>
      </c>
      <c r="J64" s="47">
        <f t="shared" si="8"/>
        <v>179</v>
      </c>
      <c r="K64" s="48">
        <f t="shared" si="9"/>
        <v>124</v>
      </c>
      <c r="L64" s="49"/>
      <c r="M64" s="50">
        <f t="shared" si="10"/>
        <v>559</v>
      </c>
      <c r="N64" s="47">
        <f t="shared" si="11"/>
        <v>358</v>
      </c>
      <c r="O64" s="47">
        <f t="shared" si="12"/>
        <v>248</v>
      </c>
      <c r="P64" s="23"/>
      <c r="Q64" s="2">
        <f t="shared" si="1"/>
        <v>3.1416000000000006E-2</v>
      </c>
      <c r="R64" s="13">
        <f t="shared" si="13"/>
        <v>0.5</v>
      </c>
      <c r="S64" s="2">
        <f t="shared" si="2"/>
        <v>4.9087499999999999E-2</v>
      </c>
      <c r="T64" s="13">
        <f t="shared" si="14"/>
        <v>0.5</v>
      </c>
      <c r="U64" s="2">
        <f t="shared" si="3"/>
        <v>7.0685999999999999E-2</v>
      </c>
      <c r="V64" s="13">
        <f t="shared" si="15"/>
        <v>0.5</v>
      </c>
      <c r="W64" s="20">
        <f t="shared" si="4"/>
        <v>3.1416000000000006E-2</v>
      </c>
      <c r="X64" s="22">
        <f t="shared" si="16"/>
        <v>1</v>
      </c>
      <c r="Y64" s="21">
        <f t="shared" si="5"/>
        <v>4.9087499999999999E-2</v>
      </c>
      <c r="Z64" s="22">
        <f t="shared" si="17"/>
        <v>1</v>
      </c>
      <c r="AA64" s="21">
        <f t="shared" si="6"/>
        <v>7.0685999999999999E-2</v>
      </c>
      <c r="AB64" s="22">
        <f t="shared" si="18"/>
        <v>1</v>
      </c>
    </row>
    <row r="65" spans="1:28" x14ac:dyDescent="0.15">
      <c r="A65" s="1">
        <v>30096</v>
      </c>
      <c r="C65" s="162" t="s">
        <v>109</v>
      </c>
      <c r="D65" s="163" t="s">
        <v>110</v>
      </c>
      <c r="E65" s="44" t="s">
        <v>70</v>
      </c>
      <c r="F65" s="55">
        <v>6.7</v>
      </c>
      <c r="G65" s="45">
        <v>62.3</v>
      </c>
      <c r="H65" s="46" t="s">
        <v>34</v>
      </c>
      <c r="I65" s="47">
        <f t="shared" si="7"/>
        <v>496</v>
      </c>
      <c r="J65" s="47">
        <f t="shared" si="8"/>
        <v>317</v>
      </c>
      <c r="K65" s="48">
        <f t="shared" si="9"/>
        <v>220</v>
      </c>
      <c r="L65" s="49"/>
      <c r="M65" s="50">
        <f t="shared" si="10"/>
        <v>992</v>
      </c>
      <c r="N65" s="47">
        <f t="shared" si="11"/>
        <v>635</v>
      </c>
      <c r="O65" s="47">
        <f t="shared" si="12"/>
        <v>441</v>
      </c>
      <c r="P65" s="23"/>
      <c r="Q65" s="2">
        <f t="shared" si="1"/>
        <v>3.1416000000000006E-2</v>
      </c>
      <c r="R65" s="13">
        <f t="shared" si="13"/>
        <v>0.5</v>
      </c>
      <c r="S65" s="2">
        <f t="shared" si="2"/>
        <v>4.9087499999999999E-2</v>
      </c>
      <c r="T65" s="13">
        <f t="shared" si="14"/>
        <v>0.5</v>
      </c>
      <c r="U65" s="2">
        <f t="shared" si="3"/>
        <v>7.0685999999999999E-2</v>
      </c>
      <c r="V65" s="13">
        <f t="shared" si="15"/>
        <v>0.5</v>
      </c>
      <c r="W65" s="20">
        <f t="shared" si="4"/>
        <v>3.1416000000000006E-2</v>
      </c>
      <c r="X65" s="22">
        <f t="shared" si="16"/>
        <v>1</v>
      </c>
      <c r="Y65" s="21">
        <f t="shared" si="5"/>
        <v>4.9087499999999999E-2</v>
      </c>
      <c r="Z65" s="22">
        <f t="shared" si="17"/>
        <v>1</v>
      </c>
      <c r="AA65" s="21">
        <f t="shared" si="6"/>
        <v>7.0685999999999999E-2</v>
      </c>
      <c r="AB65" s="22">
        <f t="shared" si="18"/>
        <v>1</v>
      </c>
    </row>
    <row r="66" spans="1:28" x14ac:dyDescent="0.15">
      <c r="A66" s="1">
        <v>30096</v>
      </c>
      <c r="C66" s="160"/>
      <c r="D66" s="161"/>
      <c r="E66" s="51" t="s">
        <v>70</v>
      </c>
      <c r="F66" s="54">
        <v>6.7</v>
      </c>
      <c r="G66" s="56">
        <v>62.3</v>
      </c>
      <c r="H66" s="52" t="s">
        <v>35</v>
      </c>
      <c r="I66" s="47">
        <f t="shared" si="7"/>
        <v>496</v>
      </c>
      <c r="J66" s="47">
        <f t="shared" si="8"/>
        <v>317</v>
      </c>
      <c r="K66" s="48">
        <f t="shared" si="9"/>
        <v>220</v>
      </c>
      <c r="L66" s="49"/>
      <c r="M66" s="50">
        <f t="shared" si="10"/>
        <v>992</v>
      </c>
      <c r="N66" s="47">
        <f t="shared" si="11"/>
        <v>635</v>
      </c>
      <c r="O66" s="47">
        <f t="shared" si="12"/>
        <v>441</v>
      </c>
      <c r="P66" s="23"/>
      <c r="Q66" s="2">
        <f t="shared" si="1"/>
        <v>3.1416000000000006E-2</v>
      </c>
      <c r="R66" s="13">
        <f t="shared" si="13"/>
        <v>0.5</v>
      </c>
      <c r="S66" s="2">
        <f t="shared" si="2"/>
        <v>4.9087499999999999E-2</v>
      </c>
      <c r="T66" s="13">
        <f t="shared" si="14"/>
        <v>0.5</v>
      </c>
      <c r="U66" s="2">
        <f t="shared" si="3"/>
        <v>7.0685999999999999E-2</v>
      </c>
      <c r="V66" s="13">
        <f t="shared" si="15"/>
        <v>0.5</v>
      </c>
      <c r="W66" s="20">
        <f t="shared" si="4"/>
        <v>3.1416000000000006E-2</v>
      </c>
      <c r="X66" s="22">
        <f t="shared" si="16"/>
        <v>1</v>
      </c>
      <c r="Y66" s="21">
        <f t="shared" si="5"/>
        <v>4.9087499999999999E-2</v>
      </c>
      <c r="Z66" s="22">
        <f t="shared" si="17"/>
        <v>1</v>
      </c>
      <c r="AA66" s="21">
        <f t="shared" si="6"/>
        <v>7.0685999999999999E-2</v>
      </c>
      <c r="AB66" s="22">
        <f t="shared" si="18"/>
        <v>1</v>
      </c>
    </row>
    <row r="67" spans="1:28" x14ac:dyDescent="0.15">
      <c r="A67" s="1">
        <v>30161</v>
      </c>
      <c r="C67" s="155" t="s">
        <v>111</v>
      </c>
      <c r="D67" s="153" t="s">
        <v>112</v>
      </c>
      <c r="E67" s="54">
        <v>3.2</v>
      </c>
      <c r="F67" s="54">
        <v>5.2</v>
      </c>
      <c r="G67" s="56">
        <f t="shared" ref="G67:G78" si="26">ROUNDDOWN((E67*F67),1)</f>
        <v>16.600000000000001</v>
      </c>
      <c r="H67" s="52" t="s">
        <v>34</v>
      </c>
      <c r="I67" s="47">
        <f t="shared" si="7"/>
        <v>132</v>
      </c>
      <c r="J67" s="47">
        <f t="shared" si="8"/>
        <v>85</v>
      </c>
      <c r="K67" s="48">
        <f t="shared" si="9"/>
        <v>59</v>
      </c>
      <c r="L67" s="49"/>
      <c r="M67" s="50">
        <f t="shared" si="10"/>
        <v>264</v>
      </c>
      <c r="N67" s="47">
        <f t="shared" si="11"/>
        <v>169</v>
      </c>
      <c r="O67" s="47">
        <f t="shared" si="12"/>
        <v>117</v>
      </c>
      <c r="P67" s="23"/>
      <c r="Q67" s="2">
        <f t="shared" si="1"/>
        <v>3.1416000000000006E-2</v>
      </c>
      <c r="R67" s="13">
        <f t="shared" si="13"/>
        <v>0.5</v>
      </c>
      <c r="S67" s="2">
        <f t="shared" si="2"/>
        <v>4.9087499999999999E-2</v>
      </c>
      <c r="T67" s="13">
        <f t="shared" si="14"/>
        <v>0.5</v>
      </c>
      <c r="U67" s="2">
        <f t="shared" si="3"/>
        <v>7.0685999999999999E-2</v>
      </c>
      <c r="V67" s="13">
        <f t="shared" si="15"/>
        <v>0.5</v>
      </c>
      <c r="W67" s="20">
        <f t="shared" si="4"/>
        <v>3.1416000000000006E-2</v>
      </c>
      <c r="X67" s="22">
        <f t="shared" si="16"/>
        <v>1</v>
      </c>
      <c r="Y67" s="21">
        <f t="shared" si="5"/>
        <v>4.9087499999999999E-2</v>
      </c>
      <c r="Z67" s="22">
        <f t="shared" si="17"/>
        <v>1</v>
      </c>
      <c r="AA67" s="21">
        <f t="shared" si="6"/>
        <v>7.0685999999999999E-2</v>
      </c>
      <c r="AB67" s="22">
        <f t="shared" si="18"/>
        <v>1</v>
      </c>
    </row>
    <row r="68" spans="1:28" x14ac:dyDescent="0.15">
      <c r="A68" s="1">
        <v>30161</v>
      </c>
      <c r="C68" s="164"/>
      <c r="D68" s="154"/>
      <c r="E68" s="51" t="s">
        <v>113</v>
      </c>
      <c r="F68" s="54">
        <v>5.2</v>
      </c>
      <c r="G68" s="56">
        <f t="shared" si="26"/>
        <v>16.600000000000001</v>
      </c>
      <c r="H68" s="52" t="s">
        <v>35</v>
      </c>
      <c r="I68" s="47">
        <f t="shared" si="7"/>
        <v>132</v>
      </c>
      <c r="J68" s="47">
        <f t="shared" si="8"/>
        <v>85</v>
      </c>
      <c r="K68" s="48">
        <f t="shared" si="9"/>
        <v>59</v>
      </c>
      <c r="L68" s="49"/>
      <c r="M68" s="50">
        <f t="shared" si="10"/>
        <v>264</v>
      </c>
      <c r="N68" s="47">
        <f t="shared" si="11"/>
        <v>169</v>
      </c>
      <c r="O68" s="47">
        <f t="shared" si="12"/>
        <v>117</v>
      </c>
      <c r="P68" s="23"/>
      <c r="Q68" s="2">
        <f t="shared" si="1"/>
        <v>3.1416000000000006E-2</v>
      </c>
      <c r="R68" s="13">
        <f t="shared" si="13"/>
        <v>0.5</v>
      </c>
      <c r="S68" s="2">
        <f t="shared" si="2"/>
        <v>4.9087499999999999E-2</v>
      </c>
      <c r="T68" s="13">
        <f t="shared" si="14"/>
        <v>0.5</v>
      </c>
      <c r="U68" s="2">
        <f t="shared" si="3"/>
        <v>7.0685999999999999E-2</v>
      </c>
      <c r="V68" s="13">
        <f t="shared" si="15"/>
        <v>0.5</v>
      </c>
      <c r="W68" s="20">
        <f t="shared" si="4"/>
        <v>3.1416000000000006E-2</v>
      </c>
      <c r="X68" s="22">
        <f t="shared" si="16"/>
        <v>1</v>
      </c>
      <c r="Y68" s="21">
        <f t="shared" si="5"/>
        <v>4.9087499999999999E-2</v>
      </c>
      <c r="Z68" s="22">
        <f t="shared" si="17"/>
        <v>1</v>
      </c>
      <c r="AA68" s="21">
        <f t="shared" si="6"/>
        <v>7.0685999999999999E-2</v>
      </c>
      <c r="AB68" s="22">
        <f t="shared" si="18"/>
        <v>1</v>
      </c>
    </row>
    <row r="69" spans="1:28" x14ac:dyDescent="0.15">
      <c r="A69" s="1">
        <v>30162</v>
      </c>
      <c r="C69" s="160" t="s">
        <v>114</v>
      </c>
      <c r="D69" s="161" t="s">
        <v>115</v>
      </c>
      <c r="E69" s="51" t="s">
        <v>20</v>
      </c>
      <c r="F69" s="54">
        <v>5.2</v>
      </c>
      <c r="G69" s="56">
        <f t="shared" si="26"/>
        <v>29.1</v>
      </c>
      <c r="H69" s="52" t="s">
        <v>34</v>
      </c>
      <c r="I69" s="47">
        <f t="shared" si="7"/>
        <v>232</v>
      </c>
      <c r="J69" s="47">
        <f t="shared" si="8"/>
        <v>148</v>
      </c>
      <c r="K69" s="48">
        <f t="shared" si="9"/>
        <v>103</v>
      </c>
      <c r="L69" s="49"/>
      <c r="M69" s="50">
        <f t="shared" si="10"/>
        <v>463</v>
      </c>
      <c r="N69" s="47">
        <f t="shared" si="11"/>
        <v>296</v>
      </c>
      <c r="O69" s="47">
        <f t="shared" si="12"/>
        <v>206</v>
      </c>
      <c r="P69" s="23"/>
      <c r="Q69" s="2">
        <f t="shared" si="1"/>
        <v>3.1416000000000006E-2</v>
      </c>
      <c r="R69" s="13">
        <f t="shared" si="13"/>
        <v>0.5</v>
      </c>
      <c r="S69" s="2">
        <f t="shared" si="2"/>
        <v>4.9087499999999999E-2</v>
      </c>
      <c r="T69" s="13">
        <f t="shared" si="14"/>
        <v>0.5</v>
      </c>
      <c r="U69" s="2">
        <f t="shared" si="3"/>
        <v>7.0685999999999999E-2</v>
      </c>
      <c r="V69" s="13">
        <f t="shared" si="15"/>
        <v>0.5</v>
      </c>
      <c r="W69" s="20">
        <f t="shared" si="4"/>
        <v>3.1416000000000006E-2</v>
      </c>
      <c r="X69" s="22">
        <f t="shared" si="16"/>
        <v>1</v>
      </c>
      <c r="Y69" s="21">
        <f t="shared" si="5"/>
        <v>4.9087499999999999E-2</v>
      </c>
      <c r="Z69" s="22">
        <f t="shared" si="17"/>
        <v>1</v>
      </c>
      <c r="AA69" s="21">
        <f t="shared" si="6"/>
        <v>7.0685999999999999E-2</v>
      </c>
      <c r="AB69" s="22">
        <f t="shared" si="18"/>
        <v>1</v>
      </c>
    </row>
    <row r="70" spans="1:28" x14ac:dyDescent="0.15">
      <c r="A70" s="1">
        <v>30162</v>
      </c>
      <c r="C70" s="160"/>
      <c r="D70" s="161"/>
      <c r="E70" s="51" t="s">
        <v>20</v>
      </c>
      <c r="F70" s="54">
        <v>5.2</v>
      </c>
      <c r="G70" s="56">
        <f t="shared" si="26"/>
        <v>29.1</v>
      </c>
      <c r="H70" s="52" t="s">
        <v>35</v>
      </c>
      <c r="I70" s="47">
        <f t="shared" si="7"/>
        <v>232</v>
      </c>
      <c r="J70" s="47">
        <f t="shared" si="8"/>
        <v>148</v>
      </c>
      <c r="K70" s="48">
        <f t="shared" si="9"/>
        <v>103</v>
      </c>
      <c r="L70" s="49"/>
      <c r="M70" s="50">
        <f t="shared" si="10"/>
        <v>463</v>
      </c>
      <c r="N70" s="47">
        <f t="shared" si="11"/>
        <v>296</v>
      </c>
      <c r="O70" s="47">
        <f t="shared" si="12"/>
        <v>206</v>
      </c>
      <c r="P70" s="23"/>
      <c r="Q70" s="2">
        <f t="shared" si="1"/>
        <v>3.1416000000000006E-2</v>
      </c>
      <c r="R70" s="13">
        <f t="shared" si="13"/>
        <v>0.5</v>
      </c>
      <c r="S70" s="2">
        <f t="shared" si="2"/>
        <v>4.9087499999999999E-2</v>
      </c>
      <c r="T70" s="13">
        <f t="shared" si="14"/>
        <v>0.5</v>
      </c>
      <c r="U70" s="2">
        <f t="shared" si="3"/>
        <v>7.0685999999999999E-2</v>
      </c>
      <c r="V70" s="13">
        <f t="shared" si="15"/>
        <v>0.5</v>
      </c>
      <c r="W70" s="20">
        <f t="shared" si="4"/>
        <v>3.1416000000000006E-2</v>
      </c>
      <c r="X70" s="22">
        <f t="shared" si="16"/>
        <v>1</v>
      </c>
      <c r="Y70" s="21">
        <f t="shared" si="5"/>
        <v>4.9087499999999999E-2</v>
      </c>
      <c r="Z70" s="22">
        <f t="shared" si="17"/>
        <v>1</v>
      </c>
      <c r="AA70" s="21">
        <f t="shared" si="6"/>
        <v>7.0685999999999999E-2</v>
      </c>
      <c r="AB70" s="22">
        <f t="shared" si="18"/>
        <v>1</v>
      </c>
    </row>
    <row r="71" spans="1:28" x14ac:dyDescent="0.15">
      <c r="A71" s="1">
        <v>30163</v>
      </c>
      <c r="C71" s="162" t="s">
        <v>116</v>
      </c>
      <c r="D71" s="163" t="s">
        <v>117</v>
      </c>
      <c r="E71" s="44" t="s">
        <v>118</v>
      </c>
      <c r="F71" s="55">
        <v>5.2</v>
      </c>
      <c r="G71" s="45">
        <f t="shared" si="26"/>
        <v>49.9</v>
      </c>
      <c r="H71" s="52" t="s">
        <v>34</v>
      </c>
      <c r="I71" s="47">
        <f t="shared" si="7"/>
        <v>397</v>
      </c>
      <c r="J71" s="47">
        <f t="shared" si="8"/>
        <v>254</v>
      </c>
      <c r="K71" s="48">
        <f t="shared" si="9"/>
        <v>176</v>
      </c>
      <c r="L71" s="49"/>
      <c r="M71" s="50">
        <f t="shared" si="10"/>
        <v>794</v>
      </c>
      <c r="N71" s="47">
        <f t="shared" si="11"/>
        <v>508</v>
      </c>
      <c r="O71" s="47">
        <f t="shared" si="12"/>
        <v>353</v>
      </c>
      <c r="P71" s="23"/>
      <c r="Q71" s="2">
        <f t="shared" si="1"/>
        <v>3.1416000000000006E-2</v>
      </c>
      <c r="R71" s="13">
        <f t="shared" si="13"/>
        <v>0.5</v>
      </c>
      <c r="S71" s="2">
        <f t="shared" si="2"/>
        <v>4.9087499999999999E-2</v>
      </c>
      <c r="T71" s="13">
        <f t="shared" si="14"/>
        <v>0.5</v>
      </c>
      <c r="U71" s="2">
        <f t="shared" si="3"/>
        <v>7.0685999999999999E-2</v>
      </c>
      <c r="V71" s="13">
        <f t="shared" si="15"/>
        <v>0.5</v>
      </c>
      <c r="W71" s="20">
        <f t="shared" si="4"/>
        <v>3.1416000000000006E-2</v>
      </c>
      <c r="X71" s="22">
        <f t="shared" si="16"/>
        <v>1</v>
      </c>
      <c r="Y71" s="21">
        <f t="shared" si="5"/>
        <v>4.9087499999999999E-2</v>
      </c>
      <c r="Z71" s="22">
        <f t="shared" si="17"/>
        <v>1</v>
      </c>
      <c r="AA71" s="21">
        <f t="shared" si="6"/>
        <v>7.0685999999999999E-2</v>
      </c>
      <c r="AB71" s="22">
        <f t="shared" si="18"/>
        <v>1</v>
      </c>
    </row>
    <row r="72" spans="1:28" x14ac:dyDescent="0.15">
      <c r="A72" s="1">
        <v>30163</v>
      </c>
      <c r="C72" s="162"/>
      <c r="D72" s="163"/>
      <c r="E72" s="51" t="s">
        <v>118</v>
      </c>
      <c r="F72" s="54">
        <v>5.2</v>
      </c>
      <c r="G72" s="56">
        <f t="shared" si="26"/>
        <v>49.9</v>
      </c>
      <c r="H72" s="52" t="s">
        <v>35</v>
      </c>
      <c r="I72" s="47">
        <f t="shared" si="7"/>
        <v>397</v>
      </c>
      <c r="J72" s="47">
        <f t="shared" si="8"/>
        <v>254</v>
      </c>
      <c r="K72" s="48">
        <f t="shared" si="9"/>
        <v>176</v>
      </c>
      <c r="L72" s="49"/>
      <c r="M72" s="50">
        <f t="shared" si="10"/>
        <v>794</v>
      </c>
      <c r="N72" s="47">
        <f t="shared" si="11"/>
        <v>508</v>
      </c>
      <c r="O72" s="47">
        <f t="shared" si="12"/>
        <v>353</v>
      </c>
      <c r="P72" s="23"/>
      <c r="Q72" s="2">
        <f t="shared" si="1"/>
        <v>3.1416000000000006E-2</v>
      </c>
      <c r="R72" s="13">
        <f t="shared" si="13"/>
        <v>0.5</v>
      </c>
      <c r="S72" s="2">
        <f t="shared" si="2"/>
        <v>4.9087499999999999E-2</v>
      </c>
      <c r="T72" s="13">
        <f t="shared" si="14"/>
        <v>0.5</v>
      </c>
      <c r="U72" s="2">
        <f t="shared" si="3"/>
        <v>7.0685999999999999E-2</v>
      </c>
      <c r="V72" s="13">
        <f t="shared" si="15"/>
        <v>0.5</v>
      </c>
      <c r="W72" s="20">
        <f t="shared" si="4"/>
        <v>3.1416000000000006E-2</v>
      </c>
      <c r="X72" s="22">
        <f t="shared" si="16"/>
        <v>1</v>
      </c>
      <c r="Y72" s="21">
        <f t="shared" si="5"/>
        <v>4.9087499999999999E-2</v>
      </c>
      <c r="Z72" s="22">
        <f t="shared" si="17"/>
        <v>1</v>
      </c>
      <c r="AA72" s="21">
        <f t="shared" si="6"/>
        <v>7.0685999999999999E-2</v>
      </c>
      <c r="AB72" s="22">
        <f t="shared" si="18"/>
        <v>1</v>
      </c>
    </row>
    <row r="73" spans="1:28" x14ac:dyDescent="0.15">
      <c r="A73" s="1">
        <v>30164</v>
      </c>
      <c r="C73" s="160" t="s">
        <v>119</v>
      </c>
      <c r="D73" s="161" t="s">
        <v>120</v>
      </c>
      <c r="E73" s="54">
        <v>3.2</v>
      </c>
      <c r="F73" s="54">
        <v>6.7</v>
      </c>
      <c r="G73" s="56">
        <f t="shared" si="26"/>
        <v>21.4</v>
      </c>
      <c r="H73" s="52" t="s">
        <v>34</v>
      </c>
      <c r="I73" s="47">
        <f t="shared" si="7"/>
        <v>170</v>
      </c>
      <c r="J73" s="47">
        <f t="shared" si="8"/>
        <v>109</v>
      </c>
      <c r="K73" s="48">
        <f t="shared" si="9"/>
        <v>76</v>
      </c>
      <c r="L73" s="49"/>
      <c r="M73" s="50">
        <f t="shared" si="10"/>
        <v>341</v>
      </c>
      <c r="N73" s="47">
        <f t="shared" si="11"/>
        <v>218</v>
      </c>
      <c r="O73" s="47">
        <f t="shared" si="12"/>
        <v>151</v>
      </c>
      <c r="P73" s="23"/>
      <c r="Q73" s="2">
        <f t="shared" si="1"/>
        <v>3.1416000000000006E-2</v>
      </c>
      <c r="R73" s="13">
        <f t="shared" si="13"/>
        <v>0.5</v>
      </c>
      <c r="S73" s="2">
        <f t="shared" si="2"/>
        <v>4.9087499999999999E-2</v>
      </c>
      <c r="T73" s="13">
        <f t="shared" si="14"/>
        <v>0.5</v>
      </c>
      <c r="U73" s="2">
        <f t="shared" si="3"/>
        <v>7.0685999999999999E-2</v>
      </c>
      <c r="V73" s="13">
        <f t="shared" si="15"/>
        <v>0.5</v>
      </c>
      <c r="W73" s="20">
        <f t="shared" si="4"/>
        <v>3.1416000000000006E-2</v>
      </c>
      <c r="X73" s="22">
        <f t="shared" si="16"/>
        <v>1</v>
      </c>
      <c r="Y73" s="21">
        <f t="shared" si="5"/>
        <v>4.9087499999999999E-2</v>
      </c>
      <c r="Z73" s="22">
        <f t="shared" si="17"/>
        <v>1</v>
      </c>
      <c r="AA73" s="21">
        <f t="shared" si="6"/>
        <v>7.0685999999999999E-2</v>
      </c>
      <c r="AB73" s="22">
        <f t="shared" si="18"/>
        <v>1</v>
      </c>
    </row>
    <row r="74" spans="1:28" x14ac:dyDescent="0.15">
      <c r="A74" s="1">
        <v>30164</v>
      </c>
      <c r="C74" s="160"/>
      <c r="D74" s="161"/>
      <c r="E74" s="51" t="s">
        <v>113</v>
      </c>
      <c r="F74" s="54">
        <v>6</v>
      </c>
      <c r="G74" s="56">
        <f t="shared" si="26"/>
        <v>19.2</v>
      </c>
      <c r="H74" s="52" t="s">
        <v>35</v>
      </c>
      <c r="I74" s="47">
        <f t="shared" si="7"/>
        <v>153</v>
      </c>
      <c r="J74" s="47">
        <f t="shared" si="8"/>
        <v>98</v>
      </c>
      <c r="K74" s="48">
        <f t="shared" si="9"/>
        <v>68</v>
      </c>
      <c r="L74" s="49"/>
      <c r="M74" s="50">
        <f t="shared" si="10"/>
        <v>306</v>
      </c>
      <c r="N74" s="47">
        <f t="shared" si="11"/>
        <v>196</v>
      </c>
      <c r="O74" s="47">
        <f t="shared" si="12"/>
        <v>136</v>
      </c>
      <c r="P74" s="23"/>
      <c r="Q74" s="2">
        <f t="shared" si="1"/>
        <v>3.1416000000000006E-2</v>
      </c>
      <c r="R74" s="13">
        <f t="shared" si="13"/>
        <v>0.5</v>
      </c>
      <c r="S74" s="2">
        <f t="shared" si="2"/>
        <v>4.9087499999999999E-2</v>
      </c>
      <c r="T74" s="13">
        <f t="shared" si="14"/>
        <v>0.5</v>
      </c>
      <c r="U74" s="2">
        <f t="shared" si="3"/>
        <v>7.0685999999999999E-2</v>
      </c>
      <c r="V74" s="13">
        <f t="shared" si="15"/>
        <v>0.5</v>
      </c>
      <c r="W74" s="20">
        <f t="shared" si="4"/>
        <v>3.1416000000000006E-2</v>
      </c>
      <c r="X74" s="22">
        <f t="shared" si="16"/>
        <v>1</v>
      </c>
      <c r="Y74" s="21">
        <f t="shared" si="5"/>
        <v>4.9087499999999999E-2</v>
      </c>
      <c r="Z74" s="22">
        <f t="shared" si="17"/>
        <v>1</v>
      </c>
      <c r="AA74" s="21">
        <f t="shared" si="6"/>
        <v>7.0685999999999999E-2</v>
      </c>
      <c r="AB74" s="22">
        <f t="shared" si="18"/>
        <v>1</v>
      </c>
    </row>
    <row r="75" spans="1:28" x14ac:dyDescent="0.15">
      <c r="A75" s="1">
        <v>30165</v>
      </c>
      <c r="C75" s="155" t="s">
        <v>121</v>
      </c>
      <c r="D75" s="153" t="s">
        <v>122</v>
      </c>
      <c r="E75" s="51" t="s">
        <v>20</v>
      </c>
      <c r="F75" s="54">
        <v>6.7</v>
      </c>
      <c r="G75" s="56">
        <f t="shared" si="26"/>
        <v>37.5</v>
      </c>
      <c r="H75" s="52" t="s">
        <v>34</v>
      </c>
      <c r="I75" s="47">
        <f t="shared" si="7"/>
        <v>298</v>
      </c>
      <c r="J75" s="47">
        <f t="shared" si="8"/>
        <v>191</v>
      </c>
      <c r="K75" s="48">
        <f t="shared" si="9"/>
        <v>133</v>
      </c>
      <c r="L75" s="49"/>
      <c r="M75" s="50">
        <f t="shared" si="10"/>
        <v>597</v>
      </c>
      <c r="N75" s="47">
        <f t="shared" si="11"/>
        <v>382</v>
      </c>
      <c r="O75" s="47">
        <f t="shared" si="12"/>
        <v>265</v>
      </c>
      <c r="P75" s="23"/>
      <c r="Q75" s="2">
        <f t="shared" si="1"/>
        <v>3.1416000000000006E-2</v>
      </c>
      <c r="R75" s="13">
        <f t="shared" si="13"/>
        <v>0.5</v>
      </c>
      <c r="S75" s="2">
        <f t="shared" si="2"/>
        <v>4.9087499999999999E-2</v>
      </c>
      <c r="T75" s="13">
        <f t="shared" si="14"/>
        <v>0.5</v>
      </c>
      <c r="U75" s="2">
        <f t="shared" si="3"/>
        <v>7.0685999999999999E-2</v>
      </c>
      <c r="V75" s="13">
        <f t="shared" si="15"/>
        <v>0.5</v>
      </c>
      <c r="W75" s="20">
        <f t="shared" si="4"/>
        <v>3.1416000000000006E-2</v>
      </c>
      <c r="X75" s="22">
        <f t="shared" si="16"/>
        <v>1</v>
      </c>
      <c r="Y75" s="21">
        <f t="shared" si="5"/>
        <v>4.9087499999999999E-2</v>
      </c>
      <c r="Z75" s="22">
        <f t="shared" si="17"/>
        <v>1</v>
      </c>
      <c r="AA75" s="21">
        <f t="shared" si="6"/>
        <v>7.0685999999999999E-2</v>
      </c>
      <c r="AB75" s="22">
        <f t="shared" si="18"/>
        <v>1</v>
      </c>
    </row>
    <row r="76" spans="1:28" x14ac:dyDescent="0.15">
      <c r="A76" s="1">
        <v>30165</v>
      </c>
      <c r="C76" s="164"/>
      <c r="D76" s="154"/>
      <c r="E76" s="51" t="s">
        <v>20</v>
      </c>
      <c r="F76" s="54">
        <v>6</v>
      </c>
      <c r="G76" s="56">
        <f t="shared" si="26"/>
        <v>33.6</v>
      </c>
      <c r="H76" s="52" t="s">
        <v>35</v>
      </c>
      <c r="I76" s="47">
        <f t="shared" si="7"/>
        <v>267</v>
      </c>
      <c r="J76" s="47">
        <f t="shared" si="8"/>
        <v>171</v>
      </c>
      <c r="K76" s="48">
        <f t="shared" si="9"/>
        <v>119</v>
      </c>
      <c r="L76" s="49"/>
      <c r="M76" s="50">
        <f t="shared" si="10"/>
        <v>535</v>
      </c>
      <c r="N76" s="47">
        <f t="shared" si="11"/>
        <v>342</v>
      </c>
      <c r="O76" s="47">
        <f t="shared" si="12"/>
        <v>238</v>
      </c>
      <c r="P76" s="23"/>
      <c r="Q76" s="2">
        <f t="shared" si="1"/>
        <v>3.1416000000000006E-2</v>
      </c>
      <c r="R76" s="13">
        <f t="shared" si="13"/>
        <v>0.5</v>
      </c>
      <c r="S76" s="2">
        <f t="shared" si="2"/>
        <v>4.9087499999999999E-2</v>
      </c>
      <c r="T76" s="13">
        <f t="shared" si="14"/>
        <v>0.5</v>
      </c>
      <c r="U76" s="2">
        <f t="shared" si="3"/>
        <v>7.0685999999999999E-2</v>
      </c>
      <c r="V76" s="13">
        <f t="shared" si="15"/>
        <v>0.5</v>
      </c>
      <c r="W76" s="20">
        <f t="shared" si="4"/>
        <v>3.1416000000000006E-2</v>
      </c>
      <c r="X76" s="22">
        <f t="shared" si="16"/>
        <v>1</v>
      </c>
      <c r="Y76" s="21">
        <f t="shared" si="5"/>
        <v>4.9087499999999999E-2</v>
      </c>
      <c r="Z76" s="22">
        <f t="shared" si="17"/>
        <v>1</v>
      </c>
      <c r="AA76" s="21">
        <f t="shared" si="6"/>
        <v>7.0685999999999999E-2</v>
      </c>
      <c r="AB76" s="22">
        <f t="shared" si="18"/>
        <v>1</v>
      </c>
    </row>
    <row r="77" spans="1:28" x14ac:dyDescent="0.15">
      <c r="A77" s="1">
        <v>30166</v>
      </c>
      <c r="C77" s="160" t="s">
        <v>123</v>
      </c>
      <c r="D77" s="161" t="s">
        <v>124</v>
      </c>
      <c r="E77" s="51" t="s">
        <v>118</v>
      </c>
      <c r="F77" s="54">
        <v>6.7</v>
      </c>
      <c r="G77" s="57">
        <f t="shared" si="26"/>
        <v>64.3</v>
      </c>
      <c r="H77" s="52" t="s">
        <v>34</v>
      </c>
      <c r="I77" s="53">
        <f t="shared" si="7"/>
        <v>512</v>
      </c>
      <c r="J77" s="53">
        <f t="shared" si="8"/>
        <v>327</v>
      </c>
      <c r="K77" s="48">
        <f t="shared" si="9"/>
        <v>227</v>
      </c>
      <c r="L77" s="49"/>
      <c r="M77" s="50">
        <f t="shared" si="10"/>
        <v>1023</v>
      </c>
      <c r="N77" s="47">
        <f t="shared" si="11"/>
        <v>655</v>
      </c>
      <c r="O77" s="47">
        <f t="shared" si="12"/>
        <v>455</v>
      </c>
      <c r="P77" s="23"/>
      <c r="Q77" s="2">
        <f t="shared" si="1"/>
        <v>3.1416000000000006E-2</v>
      </c>
      <c r="R77" s="13">
        <f t="shared" si="13"/>
        <v>0.5</v>
      </c>
      <c r="S77" s="2">
        <f t="shared" si="2"/>
        <v>4.9087499999999999E-2</v>
      </c>
      <c r="T77" s="13">
        <f t="shared" si="14"/>
        <v>0.5</v>
      </c>
      <c r="U77" s="2">
        <f t="shared" si="3"/>
        <v>7.0685999999999999E-2</v>
      </c>
      <c r="V77" s="13">
        <f t="shared" si="15"/>
        <v>0.5</v>
      </c>
      <c r="W77" s="20">
        <f t="shared" si="4"/>
        <v>3.1416000000000006E-2</v>
      </c>
      <c r="X77" s="22">
        <f t="shared" si="16"/>
        <v>1</v>
      </c>
      <c r="Y77" s="21">
        <f t="shared" si="5"/>
        <v>4.9087499999999999E-2</v>
      </c>
      <c r="Z77" s="22">
        <f t="shared" si="17"/>
        <v>1</v>
      </c>
      <c r="AA77" s="21">
        <f t="shared" si="6"/>
        <v>7.0685999999999999E-2</v>
      </c>
      <c r="AB77" s="22">
        <f t="shared" si="18"/>
        <v>1</v>
      </c>
    </row>
    <row r="78" spans="1:28" x14ac:dyDescent="0.15">
      <c r="A78" s="1">
        <v>30166</v>
      </c>
      <c r="C78" s="160"/>
      <c r="D78" s="161"/>
      <c r="E78" s="51" t="s">
        <v>118</v>
      </c>
      <c r="F78" s="54">
        <v>6</v>
      </c>
      <c r="G78" s="57">
        <f t="shared" si="26"/>
        <v>57.6</v>
      </c>
      <c r="H78" s="52" t="s">
        <v>35</v>
      </c>
      <c r="I78" s="53">
        <f t="shared" si="7"/>
        <v>458</v>
      </c>
      <c r="J78" s="53">
        <f t="shared" si="8"/>
        <v>293</v>
      </c>
      <c r="K78" s="48">
        <f t="shared" si="9"/>
        <v>204</v>
      </c>
      <c r="L78" s="49"/>
      <c r="M78" s="50">
        <f t="shared" si="10"/>
        <v>917</v>
      </c>
      <c r="N78" s="47">
        <f t="shared" si="11"/>
        <v>587</v>
      </c>
      <c r="O78" s="47">
        <f t="shared" si="12"/>
        <v>407</v>
      </c>
      <c r="P78" s="23"/>
      <c r="Q78" s="2">
        <f t="shared" si="1"/>
        <v>3.1416000000000006E-2</v>
      </c>
      <c r="R78" s="13">
        <f t="shared" si="13"/>
        <v>0.5</v>
      </c>
      <c r="S78" s="2">
        <f t="shared" si="2"/>
        <v>4.9087499999999999E-2</v>
      </c>
      <c r="T78" s="13">
        <f t="shared" si="14"/>
        <v>0.5</v>
      </c>
      <c r="U78" s="2">
        <f t="shared" si="3"/>
        <v>7.0685999999999999E-2</v>
      </c>
      <c r="V78" s="13">
        <f t="shared" si="15"/>
        <v>0.5</v>
      </c>
      <c r="W78" s="20">
        <f t="shared" si="4"/>
        <v>3.1416000000000006E-2</v>
      </c>
      <c r="X78" s="22">
        <f t="shared" si="16"/>
        <v>1</v>
      </c>
      <c r="Y78" s="21">
        <f t="shared" si="5"/>
        <v>4.9087499999999999E-2</v>
      </c>
      <c r="Z78" s="22">
        <f t="shared" si="17"/>
        <v>1</v>
      </c>
      <c r="AA78" s="21">
        <f t="shared" si="6"/>
        <v>7.0685999999999999E-2</v>
      </c>
      <c r="AB78" s="22">
        <f t="shared" si="18"/>
        <v>1</v>
      </c>
    </row>
    <row r="79" spans="1:28" ht="26.25" customHeight="1" x14ac:dyDescent="0.15">
      <c r="C79" s="92" t="s">
        <v>847</v>
      </c>
      <c r="D79" s="96" t="s">
        <v>125</v>
      </c>
      <c r="E79" s="54">
        <v>5.55</v>
      </c>
      <c r="F79" s="54">
        <v>8.4700000000000006</v>
      </c>
      <c r="G79" s="57">
        <f>ROUNDDOWN((E79*F79),1)</f>
        <v>47</v>
      </c>
      <c r="H79" s="62"/>
      <c r="I79" s="53">
        <f t="shared" ref="I79:I84" si="27">ROUND((((G79/Q79)*0.5)*R79),0)</f>
        <v>374</v>
      </c>
      <c r="J79" s="53">
        <f>ROUND((((G79/S79)*0.5)*T79),0)</f>
        <v>239</v>
      </c>
      <c r="K79" s="48">
        <f>ROUND((((G79/U79)*0.5)*V79),0)</f>
        <v>166</v>
      </c>
      <c r="L79" s="58"/>
      <c r="M79" s="50">
        <f>ROUND((((G79/W79)*0.5)*X79),0)</f>
        <v>748</v>
      </c>
      <c r="N79" s="47">
        <f>ROUND((((G79/Y79)*0.5)*Z79),0)</f>
        <v>479</v>
      </c>
      <c r="O79" s="47">
        <f>ROUND((((G79/AA79)*0.5)*AB79),0)</f>
        <v>332</v>
      </c>
      <c r="P79" s="23"/>
      <c r="Q79" s="2">
        <f t="shared" ref="Q79:Q113" si="28">$Q$7</f>
        <v>3.1416000000000006E-2</v>
      </c>
      <c r="R79" s="13">
        <f t="shared" ref="R79:R113" si="29">MINA($R$7,100%)</f>
        <v>0.5</v>
      </c>
      <c r="S79" s="2">
        <f t="shared" ref="S79:S113" si="30">$S$7</f>
        <v>4.9087499999999999E-2</v>
      </c>
      <c r="T79" s="13">
        <f t="shared" ref="T79:T113" si="31">MINA($T$7,100%)</f>
        <v>0.5</v>
      </c>
      <c r="U79" s="2">
        <f t="shared" ref="U79:U113" si="32">$U$7</f>
        <v>7.0685999999999999E-2</v>
      </c>
      <c r="V79" s="13">
        <f t="shared" ref="V79:V113" si="33">MINA($V$7,100%)</f>
        <v>0.5</v>
      </c>
      <c r="W79" s="20">
        <f t="shared" ref="W79:W113" si="34">$W$7</f>
        <v>3.1416000000000006E-2</v>
      </c>
      <c r="X79" s="22">
        <f t="shared" ref="X79:X113" si="35">MINA($X$7,100%)</f>
        <v>1</v>
      </c>
      <c r="Y79" s="21">
        <f t="shared" ref="Y79:Y113" si="36">$Y$7</f>
        <v>4.9087499999999999E-2</v>
      </c>
      <c r="Z79" s="22">
        <f t="shared" ref="Z79:Z113" si="37">MINA($Z$7,100%)</f>
        <v>1</v>
      </c>
      <c r="AA79" s="21">
        <f t="shared" ref="AA79:AA113" si="38">$AA$7</f>
        <v>7.0685999999999999E-2</v>
      </c>
      <c r="AB79" s="22">
        <f t="shared" ref="AB79:AB113" si="39">MINA($AB$7,100%)</f>
        <v>1</v>
      </c>
    </row>
    <row r="80" spans="1:28" ht="26.25" customHeight="1" x14ac:dyDescent="0.15">
      <c r="C80" s="92" t="s">
        <v>848</v>
      </c>
      <c r="D80" s="96" t="s">
        <v>126</v>
      </c>
      <c r="E80" s="54">
        <v>7.55</v>
      </c>
      <c r="F80" s="54">
        <v>8.4700000000000006</v>
      </c>
      <c r="G80" s="57">
        <f>ROUNDDOWN((E80*F80),1)</f>
        <v>63.9</v>
      </c>
      <c r="H80" s="62"/>
      <c r="I80" s="53">
        <f t="shared" si="27"/>
        <v>508</v>
      </c>
      <c r="J80" s="53">
        <f>ROUND((((G80/S80)*0.5)*T80),0)</f>
        <v>325</v>
      </c>
      <c r="K80" s="48">
        <f>ROUND((((G80/U80)*0.5)*V80),0)</f>
        <v>226</v>
      </c>
      <c r="L80" s="58"/>
      <c r="M80" s="50">
        <f>ROUND((((G80/W80)*0.5)*X80),0)</f>
        <v>1017</v>
      </c>
      <c r="N80" s="47">
        <f>ROUND((((G80/Y80)*0.5)*Z80),0)</f>
        <v>651</v>
      </c>
      <c r="O80" s="47">
        <f>ROUND((((G80/AA80)*0.5)*AB80),0)</f>
        <v>452</v>
      </c>
      <c r="P80" s="23"/>
      <c r="Q80" s="2">
        <f t="shared" si="28"/>
        <v>3.1416000000000006E-2</v>
      </c>
      <c r="R80" s="13">
        <f t="shared" si="29"/>
        <v>0.5</v>
      </c>
      <c r="S80" s="2">
        <f t="shared" si="30"/>
        <v>4.9087499999999999E-2</v>
      </c>
      <c r="T80" s="13">
        <f t="shared" si="31"/>
        <v>0.5</v>
      </c>
      <c r="U80" s="2">
        <f t="shared" si="32"/>
        <v>7.0685999999999999E-2</v>
      </c>
      <c r="V80" s="13">
        <f t="shared" si="33"/>
        <v>0.5</v>
      </c>
      <c r="W80" s="20">
        <f t="shared" si="34"/>
        <v>3.1416000000000006E-2</v>
      </c>
      <c r="X80" s="22">
        <f t="shared" si="35"/>
        <v>1</v>
      </c>
      <c r="Y80" s="21">
        <f t="shared" si="36"/>
        <v>4.9087499999999999E-2</v>
      </c>
      <c r="Z80" s="22">
        <f t="shared" si="37"/>
        <v>1</v>
      </c>
      <c r="AA80" s="21">
        <f t="shared" si="38"/>
        <v>7.0685999999999999E-2</v>
      </c>
      <c r="AB80" s="22">
        <f t="shared" si="39"/>
        <v>1</v>
      </c>
    </row>
    <row r="81" spans="3:28" ht="26.25" customHeight="1" x14ac:dyDescent="0.15">
      <c r="C81" s="92" t="s">
        <v>844</v>
      </c>
      <c r="D81" s="96" t="s">
        <v>127</v>
      </c>
      <c r="E81" s="54">
        <v>9.5500000000000007</v>
      </c>
      <c r="F81" s="54">
        <v>8.4700000000000006</v>
      </c>
      <c r="G81" s="57">
        <f>ROUNDDOWN((E81*F81),1)</f>
        <v>80.8</v>
      </c>
      <c r="H81" s="62"/>
      <c r="I81" s="53">
        <f t="shared" si="27"/>
        <v>643</v>
      </c>
      <c r="J81" s="53">
        <f>ROUND((((G81/S81)*0.5)*T81),0)</f>
        <v>412</v>
      </c>
      <c r="K81" s="48">
        <f>ROUND((((G81/U81)*0.5)*V81),0)</f>
        <v>286</v>
      </c>
      <c r="L81" s="58"/>
      <c r="M81" s="50">
        <f>ROUND((((G81/W81)*0.5)*X81),0)</f>
        <v>1286</v>
      </c>
      <c r="N81" s="47">
        <f>ROUND((((G81/Y81)*0.5)*Z81),0)</f>
        <v>823</v>
      </c>
      <c r="O81" s="47">
        <f>ROUND((((G81/AA81)*0.5)*AB81),0)</f>
        <v>572</v>
      </c>
      <c r="P81" s="23"/>
      <c r="Q81" s="2">
        <f t="shared" si="28"/>
        <v>3.1416000000000006E-2</v>
      </c>
      <c r="R81" s="13">
        <f t="shared" si="29"/>
        <v>0.5</v>
      </c>
      <c r="S81" s="2">
        <f t="shared" si="30"/>
        <v>4.9087499999999999E-2</v>
      </c>
      <c r="T81" s="13">
        <f t="shared" si="31"/>
        <v>0.5</v>
      </c>
      <c r="U81" s="2">
        <f t="shared" si="32"/>
        <v>7.0685999999999999E-2</v>
      </c>
      <c r="V81" s="13">
        <f t="shared" si="33"/>
        <v>0.5</v>
      </c>
      <c r="W81" s="20">
        <f t="shared" si="34"/>
        <v>3.1416000000000006E-2</v>
      </c>
      <c r="X81" s="22">
        <f t="shared" si="35"/>
        <v>1</v>
      </c>
      <c r="Y81" s="21">
        <f t="shared" si="36"/>
        <v>4.9087499999999999E-2</v>
      </c>
      <c r="Z81" s="22">
        <f t="shared" si="37"/>
        <v>1</v>
      </c>
      <c r="AA81" s="21">
        <f t="shared" si="38"/>
        <v>7.0685999999999999E-2</v>
      </c>
      <c r="AB81" s="22">
        <f t="shared" si="39"/>
        <v>1</v>
      </c>
    </row>
    <row r="82" spans="3:28" ht="26.25" customHeight="1" x14ac:dyDescent="0.15">
      <c r="C82" s="92" t="s">
        <v>845</v>
      </c>
      <c r="D82" s="96" t="s">
        <v>128</v>
      </c>
      <c r="E82" s="54">
        <v>11.55</v>
      </c>
      <c r="F82" s="54">
        <v>8.4700000000000006</v>
      </c>
      <c r="G82" s="57">
        <f>ROUNDDOWN((E82*F82),1)</f>
        <v>97.8</v>
      </c>
      <c r="H82" s="62"/>
      <c r="I82" s="53">
        <f t="shared" si="27"/>
        <v>778</v>
      </c>
      <c r="J82" s="53">
        <f>ROUND((((G82/S82)*0.5)*T82),0)</f>
        <v>498</v>
      </c>
      <c r="K82" s="48">
        <f>ROUND((((G82/U82)*0.5)*V82),0)</f>
        <v>346</v>
      </c>
      <c r="L82" s="58"/>
      <c r="M82" s="50">
        <f>ROUND((((G82/W82)*0.5)*X82),0)</f>
        <v>1557</v>
      </c>
      <c r="N82" s="47">
        <f>ROUND((((G82/Y82)*0.5)*Z82),0)</f>
        <v>996</v>
      </c>
      <c r="O82" s="47">
        <f>ROUND((((G82/AA82)*0.5)*AB82),0)</f>
        <v>692</v>
      </c>
      <c r="P82" s="23"/>
      <c r="Q82" s="2">
        <f t="shared" si="28"/>
        <v>3.1416000000000006E-2</v>
      </c>
      <c r="R82" s="13">
        <f t="shared" si="29"/>
        <v>0.5</v>
      </c>
      <c r="S82" s="2">
        <f t="shared" si="30"/>
        <v>4.9087499999999999E-2</v>
      </c>
      <c r="T82" s="13">
        <f t="shared" si="31"/>
        <v>0.5</v>
      </c>
      <c r="U82" s="2">
        <f t="shared" si="32"/>
        <v>7.0685999999999999E-2</v>
      </c>
      <c r="V82" s="13">
        <f t="shared" si="33"/>
        <v>0.5</v>
      </c>
      <c r="W82" s="20">
        <f t="shared" si="34"/>
        <v>3.1416000000000006E-2</v>
      </c>
      <c r="X82" s="22">
        <f t="shared" si="35"/>
        <v>1</v>
      </c>
      <c r="Y82" s="21">
        <f t="shared" si="36"/>
        <v>4.9087499999999999E-2</v>
      </c>
      <c r="Z82" s="22">
        <f t="shared" si="37"/>
        <v>1</v>
      </c>
      <c r="AA82" s="21">
        <f t="shared" si="38"/>
        <v>7.0685999999999999E-2</v>
      </c>
      <c r="AB82" s="22">
        <f t="shared" si="39"/>
        <v>1</v>
      </c>
    </row>
    <row r="83" spans="3:28" ht="26.25" customHeight="1" x14ac:dyDescent="0.15">
      <c r="C83" s="92" t="s">
        <v>846</v>
      </c>
      <c r="D83" s="96" t="s">
        <v>129</v>
      </c>
      <c r="E83" s="54">
        <v>14.55</v>
      </c>
      <c r="F83" s="54">
        <v>8.4700000000000006</v>
      </c>
      <c r="G83" s="57">
        <f>ROUNDDOWN((E83*F83),1)</f>
        <v>123.2</v>
      </c>
      <c r="H83" s="62"/>
      <c r="I83" s="53">
        <f t="shared" si="27"/>
        <v>980</v>
      </c>
      <c r="J83" s="53">
        <f>ROUND((((G83/S83)*0.5)*T83),0)</f>
        <v>627</v>
      </c>
      <c r="K83" s="48">
        <f>ROUND((((G83/U83)*0.5)*V83),0)</f>
        <v>436</v>
      </c>
      <c r="L83" s="58"/>
      <c r="M83" s="50">
        <f>ROUND((((G83/W83)*0.5)*X83),0)</f>
        <v>1961</v>
      </c>
      <c r="N83" s="47">
        <f>ROUND((((G83/Y83)*0.5)*Z83),0)</f>
        <v>1255</v>
      </c>
      <c r="O83" s="47">
        <f>ROUND((((G83/AA83)*0.5)*AB83),0)</f>
        <v>871</v>
      </c>
      <c r="P83" s="23"/>
      <c r="Q83" s="2">
        <f t="shared" si="28"/>
        <v>3.1416000000000006E-2</v>
      </c>
      <c r="R83" s="13">
        <f t="shared" si="29"/>
        <v>0.5</v>
      </c>
      <c r="S83" s="2">
        <f t="shared" si="30"/>
        <v>4.9087499999999999E-2</v>
      </c>
      <c r="T83" s="13">
        <f t="shared" si="31"/>
        <v>0.5</v>
      </c>
      <c r="U83" s="2">
        <f t="shared" si="32"/>
        <v>7.0685999999999999E-2</v>
      </c>
      <c r="V83" s="13">
        <f t="shared" si="33"/>
        <v>0.5</v>
      </c>
      <c r="W83" s="20">
        <f t="shared" si="34"/>
        <v>3.1416000000000006E-2</v>
      </c>
      <c r="X83" s="22">
        <f t="shared" si="35"/>
        <v>1</v>
      </c>
      <c r="Y83" s="21">
        <f t="shared" si="36"/>
        <v>4.9087499999999999E-2</v>
      </c>
      <c r="Z83" s="22">
        <f t="shared" si="37"/>
        <v>1</v>
      </c>
      <c r="AA83" s="21">
        <f t="shared" si="38"/>
        <v>7.0685999999999999E-2</v>
      </c>
      <c r="AB83" s="22">
        <f t="shared" si="39"/>
        <v>1</v>
      </c>
    </row>
    <row r="84" spans="3:28" ht="26.25" customHeight="1" x14ac:dyDescent="0.15">
      <c r="C84" s="92" t="s">
        <v>130</v>
      </c>
      <c r="D84" s="96" t="s">
        <v>131</v>
      </c>
      <c r="E84" s="54" t="s">
        <v>70</v>
      </c>
      <c r="F84" s="54">
        <v>11.5</v>
      </c>
      <c r="G84" s="57">
        <v>43.7</v>
      </c>
      <c r="H84" s="53"/>
      <c r="I84" s="53">
        <f t="shared" si="27"/>
        <v>348</v>
      </c>
      <c r="J84" s="53">
        <f t="shared" ref="J84:J97" si="40">ROUND((((G84/S84)*0.5)*T84),0)</f>
        <v>223</v>
      </c>
      <c r="K84" s="48">
        <f t="shared" ref="K84:K97" si="41">ROUND((((G84/U84)*0.5)*V84),0)</f>
        <v>155</v>
      </c>
      <c r="L84" s="58"/>
      <c r="M84" s="50">
        <f t="shared" ref="M84:M97" si="42">ROUND((((G84/W84)*0.5)*X84),0)</f>
        <v>696</v>
      </c>
      <c r="N84" s="47">
        <f t="shared" ref="N84:N97" si="43">ROUND((((G84/Y84)*0.5)*Z84),0)</f>
        <v>445</v>
      </c>
      <c r="O84" s="47">
        <f t="shared" ref="O84:O97" si="44">ROUND((((G84/AA84)*0.5)*AB84),0)</f>
        <v>309</v>
      </c>
      <c r="P84" s="23"/>
      <c r="Q84" s="2">
        <f t="shared" si="1"/>
        <v>3.1416000000000006E-2</v>
      </c>
      <c r="R84" s="13">
        <f t="shared" si="13"/>
        <v>0.5</v>
      </c>
      <c r="S84" s="2">
        <f t="shared" si="2"/>
        <v>4.9087499999999999E-2</v>
      </c>
      <c r="T84" s="13">
        <f t="shared" si="14"/>
        <v>0.5</v>
      </c>
      <c r="U84" s="2">
        <f t="shared" si="3"/>
        <v>7.0685999999999999E-2</v>
      </c>
      <c r="V84" s="13">
        <f t="shared" si="15"/>
        <v>0.5</v>
      </c>
      <c r="W84" s="20">
        <f t="shared" si="4"/>
        <v>3.1416000000000006E-2</v>
      </c>
      <c r="X84" s="22">
        <f t="shared" si="16"/>
        <v>1</v>
      </c>
      <c r="Y84" s="21">
        <f t="shared" si="5"/>
        <v>4.9087499999999999E-2</v>
      </c>
      <c r="Z84" s="22">
        <f t="shared" si="17"/>
        <v>1</v>
      </c>
      <c r="AA84" s="21">
        <f t="shared" si="6"/>
        <v>7.0685999999999999E-2</v>
      </c>
      <c r="AB84" s="22">
        <f t="shared" si="18"/>
        <v>1</v>
      </c>
    </row>
    <row r="85" spans="3:28" ht="26.25" customHeight="1" x14ac:dyDescent="0.15">
      <c r="C85" s="92" t="s">
        <v>132</v>
      </c>
      <c r="D85" s="96" t="s">
        <v>133</v>
      </c>
      <c r="E85" s="54" t="s">
        <v>70</v>
      </c>
      <c r="F85" s="54">
        <v>11.5</v>
      </c>
      <c r="G85" s="57">
        <v>66.7</v>
      </c>
      <c r="H85" s="53"/>
      <c r="I85" s="53">
        <f t="shared" ref="I85:I97" si="45">ROUND((((G85/Q85)*0.5)*R85),0)</f>
        <v>531</v>
      </c>
      <c r="J85" s="53">
        <f t="shared" si="40"/>
        <v>340</v>
      </c>
      <c r="K85" s="48">
        <f t="shared" si="41"/>
        <v>236</v>
      </c>
      <c r="L85" s="58"/>
      <c r="M85" s="50">
        <f t="shared" si="42"/>
        <v>1062</v>
      </c>
      <c r="N85" s="47">
        <f t="shared" si="43"/>
        <v>679</v>
      </c>
      <c r="O85" s="47">
        <f t="shared" si="44"/>
        <v>472</v>
      </c>
      <c r="P85" s="23"/>
      <c r="Q85" s="2">
        <f t="shared" si="28"/>
        <v>3.1416000000000006E-2</v>
      </c>
      <c r="R85" s="13">
        <f t="shared" si="29"/>
        <v>0.5</v>
      </c>
      <c r="S85" s="2">
        <f t="shared" si="30"/>
        <v>4.9087499999999999E-2</v>
      </c>
      <c r="T85" s="13">
        <f t="shared" si="31"/>
        <v>0.5</v>
      </c>
      <c r="U85" s="2">
        <f t="shared" si="32"/>
        <v>7.0685999999999999E-2</v>
      </c>
      <c r="V85" s="13">
        <f t="shared" si="33"/>
        <v>0.5</v>
      </c>
      <c r="W85" s="20">
        <f t="shared" si="34"/>
        <v>3.1416000000000006E-2</v>
      </c>
      <c r="X85" s="22">
        <f t="shared" si="35"/>
        <v>1</v>
      </c>
      <c r="Y85" s="21">
        <f t="shared" si="36"/>
        <v>4.9087499999999999E-2</v>
      </c>
      <c r="Z85" s="22">
        <f t="shared" si="37"/>
        <v>1</v>
      </c>
      <c r="AA85" s="21">
        <f t="shared" si="38"/>
        <v>7.0685999999999999E-2</v>
      </c>
      <c r="AB85" s="22">
        <f t="shared" si="39"/>
        <v>1</v>
      </c>
    </row>
    <row r="86" spans="3:28" ht="26.25" customHeight="1" x14ac:dyDescent="0.15">
      <c r="C86" s="92" t="s">
        <v>134</v>
      </c>
      <c r="D86" s="96" t="s">
        <v>135</v>
      </c>
      <c r="E86" s="54" t="s">
        <v>70</v>
      </c>
      <c r="F86" s="54">
        <v>11.5</v>
      </c>
      <c r="G86" s="57">
        <v>89.7</v>
      </c>
      <c r="H86" s="53"/>
      <c r="I86" s="53">
        <f t="shared" si="45"/>
        <v>714</v>
      </c>
      <c r="J86" s="53">
        <f t="shared" si="40"/>
        <v>457</v>
      </c>
      <c r="K86" s="48">
        <f t="shared" si="41"/>
        <v>317</v>
      </c>
      <c r="L86" s="58"/>
      <c r="M86" s="50">
        <f t="shared" si="42"/>
        <v>1428</v>
      </c>
      <c r="N86" s="47">
        <f t="shared" si="43"/>
        <v>914</v>
      </c>
      <c r="O86" s="47">
        <f t="shared" si="44"/>
        <v>634</v>
      </c>
      <c r="P86" s="23"/>
      <c r="Q86" s="2">
        <f t="shared" si="28"/>
        <v>3.1416000000000006E-2</v>
      </c>
      <c r="R86" s="13">
        <f t="shared" si="29"/>
        <v>0.5</v>
      </c>
      <c r="S86" s="2">
        <f t="shared" si="30"/>
        <v>4.9087499999999999E-2</v>
      </c>
      <c r="T86" s="13">
        <f t="shared" si="31"/>
        <v>0.5</v>
      </c>
      <c r="U86" s="2">
        <f t="shared" si="32"/>
        <v>7.0685999999999999E-2</v>
      </c>
      <c r="V86" s="13">
        <f t="shared" si="33"/>
        <v>0.5</v>
      </c>
      <c r="W86" s="20">
        <f t="shared" si="34"/>
        <v>3.1416000000000006E-2</v>
      </c>
      <c r="X86" s="22">
        <f t="shared" si="35"/>
        <v>1</v>
      </c>
      <c r="Y86" s="21">
        <f t="shared" si="36"/>
        <v>4.9087499999999999E-2</v>
      </c>
      <c r="Z86" s="22">
        <f t="shared" si="37"/>
        <v>1</v>
      </c>
      <c r="AA86" s="21">
        <f t="shared" si="38"/>
        <v>7.0685999999999999E-2</v>
      </c>
      <c r="AB86" s="22">
        <f t="shared" si="39"/>
        <v>1</v>
      </c>
    </row>
    <row r="87" spans="3:28" ht="26.25" customHeight="1" x14ac:dyDescent="0.15">
      <c r="C87" s="92" t="s">
        <v>136</v>
      </c>
      <c r="D87" s="96" t="s">
        <v>137</v>
      </c>
      <c r="E87" s="54" t="s">
        <v>70</v>
      </c>
      <c r="F87" s="54">
        <v>11.5</v>
      </c>
      <c r="G87" s="57">
        <v>112.7</v>
      </c>
      <c r="H87" s="53"/>
      <c r="I87" s="53">
        <f t="shared" si="45"/>
        <v>897</v>
      </c>
      <c r="J87" s="53">
        <f t="shared" si="40"/>
        <v>574</v>
      </c>
      <c r="K87" s="48">
        <f t="shared" si="41"/>
        <v>399</v>
      </c>
      <c r="L87" s="58"/>
      <c r="M87" s="50">
        <f t="shared" si="42"/>
        <v>1794</v>
      </c>
      <c r="N87" s="47">
        <f t="shared" si="43"/>
        <v>1148</v>
      </c>
      <c r="O87" s="47">
        <f t="shared" si="44"/>
        <v>797</v>
      </c>
      <c r="P87" s="23"/>
      <c r="Q87" s="2">
        <f t="shared" si="28"/>
        <v>3.1416000000000006E-2</v>
      </c>
      <c r="R87" s="13">
        <f t="shared" si="29"/>
        <v>0.5</v>
      </c>
      <c r="S87" s="2">
        <f t="shared" si="30"/>
        <v>4.9087499999999999E-2</v>
      </c>
      <c r="T87" s="13">
        <f t="shared" si="31"/>
        <v>0.5</v>
      </c>
      <c r="U87" s="2">
        <f t="shared" si="32"/>
        <v>7.0685999999999999E-2</v>
      </c>
      <c r="V87" s="13">
        <f t="shared" si="33"/>
        <v>0.5</v>
      </c>
      <c r="W87" s="20">
        <f t="shared" si="34"/>
        <v>3.1416000000000006E-2</v>
      </c>
      <c r="X87" s="22">
        <f t="shared" si="35"/>
        <v>1</v>
      </c>
      <c r="Y87" s="21">
        <f t="shared" si="36"/>
        <v>4.9087499999999999E-2</v>
      </c>
      <c r="Z87" s="22">
        <f t="shared" si="37"/>
        <v>1</v>
      </c>
      <c r="AA87" s="21">
        <f t="shared" si="38"/>
        <v>7.0685999999999999E-2</v>
      </c>
      <c r="AB87" s="22">
        <f t="shared" si="39"/>
        <v>1</v>
      </c>
    </row>
    <row r="88" spans="3:28" ht="26.25" customHeight="1" x14ac:dyDescent="0.15">
      <c r="C88" s="92" t="s">
        <v>138</v>
      </c>
      <c r="D88" s="96" t="s">
        <v>139</v>
      </c>
      <c r="E88" s="54" t="s">
        <v>70</v>
      </c>
      <c r="F88" s="54">
        <v>11.5</v>
      </c>
      <c r="G88" s="57">
        <v>147.19999999999999</v>
      </c>
      <c r="H88" s="53"/>
      <c r="I88" s="53">
        <f t="shared" si="45"/>
        <v>1171</v>
      </c>
      <c r="J88" s="53">
        <f t="shared" si="40"/>
        <v>750</v>
      </c>
      <c r="K88" s="48">
        <f t="shared" si="41"/>
        <v>521</v>
      </c>
      <c r="L88" s="58"/>
      <c r="M88" s="50">
        <f t="shared" si="42"/>
        <v>2343</v>
      </c>
      <c r="N88" s="47">
        <f t="shared" si="43"/>
        <v>1499</v>
      </c>
      <c r="O88" s="47">
        <f t="shared" si="44"/>
        <v>1041</v>
      </c>
      <c r="P88" s="23"/>
      <c r="Q88" s="2">
        <f t="shared" si="28"/>
        <v>3.1416000000000006E-2</v>
      </c>
      <c r="R88" s="13">
        <f t="shared" si="29"/>
        <v>0.5</v>
      </c>
      <c r="S88" s="2">
        <f t="shared" si="30"/>
        <v>4.9087499999999999E-2</v>
      </c>
      <c r="T88" s="13">
        <f t="shared" si="31"/>
        <v>0.5</v>
      </c>
      <c r="U88" s="2">
        <f t="shared" si="32"/>
        <v>7.0685999999999999E-2</v>
      </c>
      <c r="V88" s="13">
        <f t="shared" si="33"/>
        <v>0.5</v>
      </c>
      <c r="W88" s="20">
        <f t="shared" si="34"/>
        <v>3.1416000000000006E-2</v>
      </c>
      <c r="X88" s="22">
        <f t="shared" si="35"/>
        <v>1</v>
      </c>
      <c r="Y88" s="21">
        <f t="shared" si="36"/>
        <v>4.9087499999999999E-2</v>
      </c>
      <c r="Z88" s="22">
        <f t="shared" si="37"/>
        <v>1</v>
      </c>
      <c r="AA88" s="21">
        <f t="shared" si="38"/>
        <v>7.0685999999999999E-2</v>
      </c>
      <c r="AB88" s="22">
        <f t="shared" si="39"/>
        <v>1</v>
      </c>
    </row>
    <row r="89" spans="3:28" x14ac:dyDescent="0.15">
      <c r="C89" s="155" t="s">
        <v>140</v>
      </c>
      <c r="D89" s="153" t="s">
        <v>141</v>
      </c>
      <c r="E89" s="51" t="s">
        <v>70</v>
      </c>
      <c r="F89" s="54">
        <v>8.6999999999999993</v>
      </c>
      <c r="G89" s="57">
        <v>33</v>
      </c>
      <c r="H89" s="132" t="s">
        <v>34</v>
      </c>
      <c r="I89" s="53">
        <f t="shared" si="45"/>
        <v>263</v>
      </c>
      <c r="J89" s="53">
        <f t="shared" si="40"/>
        <v>168</v>
      </c>
      <c r="K89" s="48">
        <f t="shared" si="41"/>
        <v>117</v>
      </c>
      <c r="L89" s="58"/>
      <c r="M89" s="50">
        <f t="shared" si="42"/>
        <v>525</v>
      </c>
      <c r="N89" s="47">
        <f t="shared" si="43"/>
        <v>336</v>
      </c>
      <c r="O89" s="47">
        <f t="shared" si="44"/>
        <v>233</v>
      </c>
      <c r="P89" s="23"/>
      <c r="Q89" s="2">
        <f t="shared" si="28"/>
        <v>3.1416000000000006E-2</v>
      </c>
      <c r="R89" s="13">
        <f t="shared" si="29"/>
        <v>0.5</v>
      </c>
      <c r="S89" s="2">
        <f t="shared" si="30"/>
        <v>4.9087499999999999E-2</v>
      </c>
      <c r="T89" s="13">
        <f t="shared" si="31"/>
        <v>0.5</v>
      </c>
      <c r="U89" s="2">
        <f t="shared" si="32"/>
        <v>7.0685999999999999E-2</v>
      </c>
      <c r="V89" s="13">
        <f t="shared" si="33"/>
        <v>0.5</v>
      </c>
      <c r="W89" s="20">
        <f t="shared" si="34"/>
        <v>3.1416000000000006E-2</v>
      </c>
      <c r="X89" s="22">
        <f t="shared" si="35"/>
        <v>1</v>
      </c>
      <c r="Y89" s="21">
        <f t="shared" si="36"/>
        <v>4.9087499999999999E-2</v>
      </c>
      <c r="Z89" s="22">
        <f t="shared" si="37"/>
        <v>1</v>
      </c>
      <c r="AA89" s="21">
        <f t="shared" si="38"/>
        <v>7.0685999999999999E-2</v>
      </c>
      <c r="AB89" s="22">
        <f t="shared" si="39"/>
        <v>1</v>
      </c>
    </row>
    <row r="90" spans="3:28" x14ac:dyDescent="0.15">
      <c r="C90" s="162"/>
      <c r="D90" s="163"/>
      <c r="E90" s="51" t="s">
        <v>70</v>
      </c>
      <c r="F90" s="54">
        <v>8.6999999999999993</v>
      </c>
      <c r="G90" s="57">
        <v>33</v>
      </c>
      <c r="H90" s="132" t="s">
        <v>35</v>
      </c>
      <c r="I90" s="53">
        <f t="shared" si="45"/>
        <v>263</v>
      </c>
      <c r="J90" s="53">
        <f t="shared" si="40"/>
        <v>168</v>
      </c>
      <c r="K90" s="48">
        <f t="shared" si="41"/>
        <v>117</v>
      </c>
      <c r="L90" s="58"/>
      <c r="M90" s="50">
        <f t="shared" si="42"/>
        <v>525</v>
      </c>
      <c r="N90" s="47">
        <f t="shared" si="43"/>
        <v>336</v>
      </c>
      <c r="O90" s="47">
        <f t="shared" si="44"/>
        <v>233</v>
      </c>
      <c r="P90" s="23"/>
      <c r="Q90" s="2">
        <f t="shared" si="28"/>
        <v>3.1416000000000006E-2</v>
      </c>
      <c r="R90" s="13">
        <f t="shared" si="29"/>
        <v>0.5</v>
      </c>
      <c r="S90" s="2">
        <f t="shared" si="30"/>
        <v>4.9087499999999999E-2</v>
      </c>
      <c r="T90" s="13">
        <f t="shared" si="31"/>
        <v>0.5</v>
      </c>
      <c r="U90" s="2">
        <f t="shared" si="32"/>
        <v>7.0685999999999999E-2</v>
      </c>
      <c r="V90" s="13">
        <f t="shared" si="33"/>
        <v>0.5</v>
      </c>
      <c r="W90" s="20">
        <f t="shared" si="34"/>
        <v>3.1416000000000006E-2</v>
      </c>
      <c r="X90" s="22">
        <f t="shared" si="35"/>
        <v>1</v>
      </c>
      <c r="Y90" s="21">
        <f t="shared" si="36"/>
        <v>4.9087499999999999E-2</v>
      </c>
      <c r="Z90" s="22">
        <f t="shared" si="37"/>
        <v>1</v>
      </c>
      <c r="AA90" s="21">
        <f t="shared" si="38"/>
        <v>7.0685999999999999E-2</v>
      </c>
      <c r="AB90" s="22">
        <f t="shared" si="39"/>
        <v>1</v>
      </c>
    </row>
    <row r="91" spans="3:28" x14ac:dyDescent="0.15">
      <c r="C91" s="155" t="s">
        <v>142</v>
      </c>
      <c r="D91" s="153" t="s">
        <v>143</v>
      </c>
      <c r="E91" s="51" t="s">
        <v>70</v>
      </c>
      <c r="F91" s="54">
        <v>8.6999999999999993</v>
      </c>
      <c r="G91" s="57">
        <v>50.4</v>
      </c>
      <c r="H91" s="132" t="s">
        <v>34</v>
      </c>
      <c r="I91" s="53">
        <f t="shared" si="45"/>
        <v>401</v>
      </c>
      <c r="J91" s="53">
        <f t="shared" si="40"/>
        <v>257</v>
      </c>
      <c r="K91" s="48">
        <f t="shared" si="41"/>
        <v>178</v>
      </c>
      <c r="L91" s="58"/>
      <c r="M91" s="50">
        <f t="shared" si="42"/>
        <v>802</v>
      </c>
      <c r="N91" s="47">
        <f t="shared" si="43"/>
        <v>513</v>
      </c>
      <c r="O91" s="47">
        <f t="shared" si="44"/>
        <v>357</v>
      </c>
      <c r="P91" s="23"/>
      <c r="Q91" s="2">
        <f t="shared" si="28"/>
        <v>3.1416000000000006E-2</v>
      </c>
      <c r="R91" s="13">
        <f t="shared" si="29"/>
        <v>0.5</v>
      </c>
      <c r="S91" s="2">
        <f t="shared" si="30"/>
        <v>4.9087499999999999E-2</v>
      </c>
      <c r="T91" s="13">
        <f t="shared" si="31"/>
        <v>0.5</v>
      </c>
      <c r="U91" s="2">
        <f t="shared" si="32"/>
        <v>7.0685999999999999E-2</v>
      </c>
      <c r="V91" s="13">
        <f t="shared" si="33"/>
        <v>0.5</v>
      </c>
      <c r="W91" s="20">
        <f t="shared" si="34"/>
        <v>3.1416000000000006E-2</v>
      </c>
      <c r="X91" s="22">
        <f t="shared" si="35"/>
        <v>1</v>
      </c>
      <c r="Y91" s="21">
        <f t="shared" si="36"/>
        <v>4.9087499999999999E-2</v>
      </c>
      <c r="Z91" s="22">
        <f t="shared" si="37"/>
        <v>1</v>
      </c>
      <c r="AA91" s="21">
        <f t="shared" si="38"/>
        <v>7.0685999999999999E-2</v>
      </c>
      <c r="AB91" s="22">
        <f t="shared" si="39"/>
        <v>1</v>
      </c>
    </row>
    <row r="92" spans="3:28" x14ac:dyDescent="0.15">
      <c r="C92" s="162"/>
      <c r="D92" s="163"/>
      <c r="E92" s="51" t="s">
        <v>70</v>
      </c>
      <c r="F92" s="54">
        <v>8.6999999999999993</v>
      </c>
      <c r="G92" s="57">
        <v>50.4</v>
      </c>
      <c r="H92" s="132" t="s">
        <v>35</v>
      </c>
      <c r="I92" s="53">
        <f t="shared" si="45"/>
        <v>401</v>
      </c>
      <c r="J92" s="53">
        <f t="shared" si="40"/>
        <v>257</v>
      </c>
      <c r="K92" s="48">
        <f t="shared" si="41"/>
        <v>178</v>
      </c>
      <c r="L92" s="58"/>
      <c r="M92" s="50">
        <f t="shared" si="42"/>
        <v>802</v>
      </c>
      <c r="N92" s="47">
        <f t="shared" si="43"/>
        <v>513</v>
      </c>
      <c r="O92" s="47">
        <f t="shared" si="44"/>
        <v>357</v>
      </c>
      <c r="P92" s="23"/>
      <c r="Q92" s="2">
        <f t="shared" si="28"/>
        <v>3.1416000000000006E-2</v>
      </c>
      <c r="R92" s="13">
        <f t="shared" si="29"/>
        <v>0.5</v>
      </c>
      <c r="S92" s="2">
        <f t="shared" si="30"/>
        <v>4.9087499999999999E-2</v>
      </c>
      <c r="T92" s="13">
        <f t="shared" si="31"/>
        <v>0.5</v>
      </c>
      <c r="U92" s="2">
        <f t="shared" si="32"/>
        <v>7.0685999999999999E-2</v>
      </c>
      <c r="V92" s="13">
        <f t="shared" si="33"/>
        <v>0.5</v>
      </c>
      <c r="W92" s="20">
        <f t="shared" si="34"/>
        <v>3.1416000000000006E-2</v>
      </c>
      <c r="X92" s="22">
        <f t="shared" si="35"/>
        <v>1</v>
      </c>
      <c r="Y92" s="21">
        <f t="shared" si="36"/>
        <v>4.9087499999999999E-2</v>
      </c>
      <c r="Z92" s="22">
        <f t="shared" si="37"/>
        <v>1</v>
      </c>
      <c r="AA92" s="21">
        <f t="shared" si="38"/>
        <v>7.0685999999999999E-2</v>
      </c>
      <c r="AB92" s="22">
        <f t="shared" si="39"/>
        <v>1</v>
      </c>
    </row>
    <row r="93" spans="3:28" x14ac:dyDescent="0.15">
      <c r="C93" s="155" t="s">
        <v>144</v>
      </c>
      <c r="D93" s="153" t="s">
        <v>145</v>
      </c>
      <c r="E93" s="51" t="s">
        <v>70</v>
      </c>
      <c r="F93" s="54">
        <v>8.6999999999999993</v>
      </c>
      <c r="G93" s="57">
        <v>67.8</v>
      </c>
      <c r="H93" s="132" t="s">
        <v>34</v>
      </c>
      <c r="I93" s="53">
        <f t="shared" si="45"/>
        <v>540</v>
      </c>
      <c r="J93" s="53">
        <f t="shared" si="40"/>
        <v>345</v>
      </c>
      <c r="K93" s="48">
        <f t="shared" si="41"/>
        <v>240</v>
      </c>
      <c r="L93" s="58"/>
      <c r="M93" s="50">
        <f t="shared" si="42"/>
        <v>1079</v>
      </c>
      <c r="N93" s="47">
        <f t="shared" si="43"/>
        <v>691</v>
      </c>
      <c r="O93" s="47">
        <f t="shared" si="44"/>
        <v>480</v>
      </c>
      <c r="P93" s="23"/>
      <c r="Q93" s="2">
        <f t="shared" si="28"/>
        <v>3.1416000000000006E-2</v>
      </c>
      <c r="R93" s="13">
        <f t="shared" si="29"/>
        <v>0.5</v>
      </c>
      <c r="S93" s="2">
        <f t="shared" si="30"/>
        <v>4.9087499999999999E-2</v>
      </c>
      <c r="T93" s="13">
        <f t="shared" si="31"/>
        <v>0.5</v>
      </c>
      <c r="U93" s="2">
        <f t="shared" si="32"/>
        <v>7.0685999999999999E-2</v>
      </c>
      <c r="V93" s="13">
        <f t="shared" si="33"/>
        <v>0.5</v>
      </c>
      <c r="W93" s="20">
        <f t="shared" si="34"/>
        <v>3.1416000000000006E-2</v>
      </c>
      <c r="X93" s="22">
        <f t="shared" si="35"/>
        <v>1</v>
      </c>
      <c r="Y93" s="21">
        <f t="shared" si="36"/>
        <v>4.9087499999999999E-2</v>
      </c>
      <c r="Z93" s="22">
        <f t="shared" si="37"/>
        <v>1</v>
      </c>
      <c r="AA93" s="21">
        <f t="shared" si="38"/>
        <v>7.0685999999999999E-2</v>
      </c>
      <c r="AB93" s="22">
        <f t="shared" si="39"/>
        <v>1</v>
      </c>
    </row>
    <row r="94" spans="3:28" x14ac:dyDescent="0.15">
      <c r="C94" s="162"/>
      <c r="D94" s="163"/>
      <c r="E94" s="51" t="s">
        <v>70</v>
      </c>
      <c r="F94" s="54">
        <v>8.6999999999999993</v>
      </c>
      <c r="G94" s="57">
        <v>67.8</v>
      </c>
      <c r="H94" s="132" t="s">
        <v>35</v>
      </c>
      <c r="I94" s="53">
        <f>ROUND((((G94/Q94)*0.5)*R94),0)</f>
        <v>540</v>
      </c>
      <c r="J94" s="53">
        <f>ROUND((((G94/S94)*0.5)*T94),0)</f>
        <v>345</v>
      </c>
      <c r="K94" s="48">
        <f>ROUND((((G94/U94)*0.5)*V94),0)</f>
        <v>240</v>
      </c>
      <c r="L94" s="58"/>
      <c r="M94" s="50">
        <f>ROUND((((G94/W94)*0.5)*X94),0)</f>
        <v>1079</v>
      </c>
      <c r="N94" s="47">
        <f>ROUND((((G94/Y94)*0.5)*Z94),0)</f>
        <v>691</v>
      </c>
      <c r="O94" s="47">
        <f>ROUND((((G94/AA94)*0.5)*AB94),0)</f>
        <v>480</v>
      </c>
      <c r="P94" s="23"/>
      <c r="Q94" s="2">
        <f t="shared" si="28"/>
        <v>3.1416000000000006E-2</v>
      </c>
      <c r="R94" s="13">
        <f t="shared" si="29"/>
        <v>0.5</v>
      </c>
      <c r="S94" s="2">
        <f t="shared" si="30"/>
        <v>4.9087499999999999E-2</v>
      </c>
      <c r="T94" s="13">
        <f t="shared" si="31"/>
        <v>0.5</v>
      </c>
      <c r="U94" s="2">
        <f t="shared" si="32"/>
        <v>7.0685999999999999E-2</v>
      </c>
      <c r="V94" s="13">
        <f t="shared" si="33"/>
        <v>0.5</v>
      </c>
      <c r="W94" s="20">
        <f t="shared" si="34"/>
        <v>3.1416000000000006E-2</v>
      </c>
      <c r="X94" s="22">
        <f t="shared" si="35"/>
        <v>1</v>
      </c>
      <c r="Y94" s="21">
        <f t="shared" si="36"/>
        <v>4.9087499999999999E-2</v>
      </c>
      <c r="Z94" s="22">
        <f t="shared" si="37"/>
        <v>1</v>
      </c>
      <c r="AA94" s="21">
        <f t="shared" si="38"/>
        <v>7.0685999999999999E-2</v>
      </c>
      <c r="AB94" s="22">
        <f t="shared" si="39"/>
        <v>1</v>
      </c>
    </row>
    <row r="95" spans="3:28" x14ac:dyDescent="0.15">
      <c r="C95" s="155" t="s">
        <v>146</v>
      </c>
      <c r="D95" s="153" t="s">
        <v>147</v>
      </c>
      <c r="E95" s="51" t="s">
        <v>70</v>
      </c>
      <c r="F95" s="54">
        <v>8.6999999999999993</v>
      </c>
      <c r="G95" s="57">
        <v>85.2</v>
      </c>
      <c r="H95" s="132" t="s">
        <v>34</v>
      </c>
      <c r="I95" s="53">
        <f t="shared" si="45"/>
        <v>678</v>
      </c>
      <c r="J95" s="53">
        <f t="shared" si="40"/>
        <v>434</v>
      </c>
      <c r="K95" s="48">
        <f t="shared" si="41"/>
        <v>301</v>
      </c>
      <c r="L95" s="58"/>
      <c r="M95" s="50">
        <f t="shared" si="42"/>
        <v>1356</v>
      </c>
      <c r="N95" s="47">
        <f t="shared" si="43"/>
        <v>868</v>
      </c>
      <c r="O95" s="47">
        <f t="shared" si="44"/>
        <v>603</v>
      </c>
      <c r="P95" s="23"/>
      <c r="Q95" s="2">
        <f t="shared" si="28"/>
        <v>3.1416000000000006E-2</v>
      </c>
      <c r="R95" s="13">
        <f t="shared" si="29"/>
        <v>0.5</v>
      </c>
      <c r="S95" s="2">
        <f t="shared" si="30"/>
        <v>4.9087499999999999E-2</v>
      </c>
      <c r="T95" s="13">
        <f t="shared" si="31"/>
        <v>0.5</v>
      </c>
      <c r="U95" s="2">
        <f t="shared" si="32"/>
        <v>7.0685999999999999E-2</v>
      </c>
      <c r="V95" s="13">
        <f t="shared" si="33"/>
        <v>0.5</v>
      </c>
      <c r="W95" s="20">
        <f t="shared" si="34"/>
        <v>3.1416000000000006E-2</v>
      </c>
      <c r="X95" s="22">
        <f t="shared" si="35"/>
        <v>1</v>
      </c>
      <c r="Y95" s="21">
        <f t="shared" si="36"/>
        <v>4.9087499999999999E-2</v>
      </c>
      <c r="Z95" s="22">
        <f t="shared" si="37"/>
        <v>1</v>
      </c>
      <c r="AA95" s="21">
        <f t="shared" si="38"/>
        <v>7.0685999999999999E-2</v>
      </c>
      <c r="AB95" s="22">
        <f t="shared" si="39"/>
        <v>1</v>
      </c>
    </row>
    <row r="96" spans="3:28" x14ac:dyDescent="0.15">
      <c r="C96" s="162"/>
      <c r="D96" s="163"/>
      <c r="E96" s="51" t="s">
        <v>70</v>
      </c>
      <c r="F96" s="54">
        <v>8.6999999999999993</v>
      </c>
      <c r="G96" s="57">
        <v>85.2</v>
      </c>
      <c r="H96" s="132" t="s">
        <v>35</v>
      </c>
      <c r="I96" s="53">
        <f>ROUND((((G96/Q96)*0.5)*R96),0)</f>
        <v>678</v>
      </c>
      <c r="J96" s="53">
        <f>ROUND((((G96/S96)*0.5)*T96),0)</f>
        <v>434</v>
      </c>
      <c r="K96" s="48">
        <f>ROUND((((G96/U96)*0.5)*V96),0)</f>
        <v>301</v>
      </c>
      <c r="L96" s="58"/>
      <c r="M96" s="50">
        <f>ROUND((((G96/W96)*0.5)*X96),0)</f>
        <v>1356</v>
      </c>
      <c r="N96" s="47">
        <f>ROUND((((G96/Y96)*0.5)*Z96),0)</f>
        <v>868</v>
      </c>
      <c r="O96" s="47">
        <f>ROUND((((G96/AA96)*0.5)*AB96),0)</f>
        <v>603</v>
      </c>
      <c r="P96" s="23"/>
      <c r="Q96" s="2">
        <f t="shared" si="28"/>
        <v>3.1416000000000006E-2</v>
      </c>
      <c r="R96" s="13">
        <f t="shared" si="29"/>
        <v>0.5</v>
      </c>
      <c r="S96" s="2">
        <f t="shared" si="30"/>
        <v>4.9087499999999999E-2</v>
      </c>
      <c r="T96" s="13">
        <f t="shared" si="31"/>
        <v>0.5</v>
      </c>
      <c r="U96" s="2">
        <f t="shared" si="32"/>
        <v>7.0685999999999999E-2</v>
      </c>
      <c r="V96" s="13">
        <f t="shared" si="33"/>
        <v>0.5</v>
      </c>
      <c r="W96" s="20">
        <f t="shared" si="34"/>
        <v>3.1416000000000006E-2</v>
      </c>
      <c r="X96" s="22">
        <f t="shared" si="35"/>
        <v>1</v>
      </c>
      <c r="Y96" s="21">
        <f t="shared" si="36"/>
        <v>4.9087499999999999E-2</v>
      </c>
      <c r="Z96" s="22">
        <f t="shared" si="37"/>
        <v>1</v>
      </c>
      <c r="AA96" s="21">
        <f t="shared" si="38"/>
        <v>7.0685999999999999E-2</v>
      </c>
      <c r="AB96" s="22">
        <f t="shared" si="39"/>
        <v>1</v>
      </c>
    </row>
    <row r="97" spans="3:28" x14ac:dyDescent="0.15">
      <c r="C97" s="155" t="s">
        <v>148</v>
      </c>
      <c r="D97" s="161" t="s">
        <v>149</v>
      </c>
      <c r="E97" s="51" t="s">
        <v>70</v>
      </c>
      <c r="F97" s="54">
        <v>8.6999999999999993</v>
      </c>
      <c r="G97" s="57">
        <v>111.3</v>
      </c>
      <c r="H97" s="132" t="s">
        <v>34</v>
      </c>
      <c r="I97" s="53">
        <f t="shared" si="45"/>
        <v>886</v>
      </c>
      <c r="J97" s="53">
        <f t="shared" si="40"/>
        <v>567</v>
      </c>
      <c r="K97" s="48">
        <f t="shared" si="41"/>
        <v>394</v>
      </c>
      <c r="L97" s="58"/>
      <c r="M97" s="50">
        <f t="shared" si="42"/>
        <v>1771</v>
      </c>
      <c r="N97" s="47">
        <f t="shared" si="43"/>
        <v>1134</v>
      </c>
      <c r="O97" s="47">
        <f t="shared" si="44"/>
        <v>787</v>
      </c>
      <c r="P97" s="23"/>
      <c r="Q97" s="2">
        <f t="shared" si="28"/>
        <v>3.1416000000000006E-2</v>
      </c>
      <c r="R97" s="13">
        <f t="shared" si="29"/>
        <v>0.5</v>
      </c>
      <c r="S97" s="2">
        <f t="shared" si="30"/>
        <v>4.9087499999999999E-2</v>
      </c>
      <c r="T97" s="13">
        <f t="shared" si="31"/>
        <v>0.5</v>
      </c>
      <c r="U97" s="2">
        <f t="shared" si="32"/>
        <v>7.0685999999999999E-2</v>
      </c>
      <c r="V97" s="13">
        <f t="shared" si="33"/>
        <v>0.5</v>
      </c>
      <c r="W97" s="20">
        <f t="shared" si="34"/>
        <v>3.1416000000000006E-2</v>
      </c>
      <c r="X97" s="22">
        <f t="shared" si="35"/>
        <v>1</v>
      </c>
      <c r="Y97" s="21">
        <f t="shared" si="36"/>
        <v>4.9087499999999999E-2</v>
      </c>
      <c r="Z97" s="22">
        <f t="shared" si="37"/>
        <v>1</v>
      </c>
      <c r="AA97" s="21">
        <f t="shared" si="38"/>
        <v>7.0685999999999999E-2</v>
      </c>
      <c r="AB97" s="22">
        <f t="shared" si="39"/>
        <v>1</v>
      </c>
    </row>
    <row r="98" spans="3:28" x14ac:dyDescent="0.15">
      <c r="C98" s="162"/>
      <c r="D98" s="161"/>
      <c r="E98" s="51" t="s">
        <v>70</v>
      </c>
      <c r="F98" s="54">
        <v>8.6999999999999993</v>
      </c>
      <c r="G98" s="57">
        <v>111.3</v>
      </c>
      <c r="H98" s="132" t="s">
        <v>35</v>
      </c>
      <c r="I98" s="53">
        <f>ROUND((((G98/Q98)*0.5)*R98),0)</f>
        <v>886</v>
      </c>
      <c r="J98" s="53">
        <f>ROUND((((G98/S98)*0.5)*T98),0)</f>
        <v>567</v>
      </c>
      <c r="K98" s="48">
        <f>ROUND((((G98/U98)*0.5)*V98),0)</f>
        <v>394</v>
      </c>
      <c r="L98" s="58"/>
      <c r="M98" s="50">
        <f>ROUND((((G98/W98)*0.5)*X98),0)</f>
        <v>1771</v>
      </c>
      <c r="N98" s="47">
        <f>ROUND((((G98/Y98)*0.5)*Z98),0)</f>
        <v>1134</v>
      </c>
      <c r="O98" s="47">
        <f>ROUND((((G98/AA98)*0.5)*AB98),0)</f>
        <v>787</v>
      </c>
      <c r="P98" s="23"/>
      <c r="Q98" s="2">
        <f t="shared" si="28"/>
        <v>3.1416000000000006E-2</v>
      </c>
      <c r="R98" s="13">
        <f t="shared" si="29"/>
        <v>0.5</v>
      </c>
      <c r="S98" s="2">
        <f t="shared" si="30"/>
        <v>4.9087499999999999E-2</v>
      </c>
      <c r="T98" s="13">
        <f t="shared" si="31"/>
        <v>0.5</v>
      </c>
      <c r="U98" s="2">
        <f t="shared" si="32"/>
        <v>7.0685999999999999E-2</v>
      </c>
      <c r="V98" s="13">
        <f t="shared" si="33"/>
        <v>0.5</v>
      </c>
      <c r="W98" s="20">
        <f t="shared" si="34"/>
        <v>3.1416000000000006E-2</v>
      </c>
      <c r="X98" s="22">
        <f t="shared" si="35"/>
        <v>1</v>
      </c>
      <c r="Y98" s="21">
        <f t="shared" si="36"/>
        <v>4.9087499999999999E-2</v>
      </c>
      <c r="Z98" s="22">
        <f t="shared" si="37"/>
        <v>1</v>
      </c>
      <c r="AA98" s="21">
        <f t="shared" si="38"/>
        <v>7.0685999999999999E-2</v>
      </c>
      <c r="AB98" s="22">
        <f t="shared" si="39"/>
        <v>1</v>
      </c>
    </row>
    <row r="99" spans="3:28" ht="26.25" customHeight="1" x14ac:dyDescent="0.15">
      <c r="C99" s="92" t="s">
        <v>834</v>
      </c>
      <c r="D99" s="96" t="s">
        <v>131</v>
      </c>
      <c r="E99" s="54" t="s">
        <v>70</v>
      </c>
      <c r="F99" s="54">
        <v>11.5</v>
      </c>
      <c r="G99" s="57">
        <v>43.7</v>
      </c>
      <c r="H99" s="53"/>
      <c r="I99" s="53">
        <f t="shared" ref="I99:I108" si="46">ROUND((((G99/Q99)*0.5)*R99),0)</f>
        <v>348</v>
      </c>
      <c r="J99" s="53">
        <f t="shared" ref="J99:J108" si="47">ROUND((((G99/S99)*0.5)*T99),0)</f>
        <v>223</v>
      </c>
      <c r="K99" s="48">
        <f t="shared" ref="K99:K108" si="48">ROUND((((G99/U99)*0.5)*V99),0)</f>
        <v>155</v>
      </c>
      <c r="L99" s="58"/>
      <c r="M99" s="50">
        <f t="shared" ref="M99:M108" si="49">ROUND((((G99/W99)*0.5)*X99),0)</f>
        <v>696</v>
      </c>
      <c r="N99" s="47">
        <f t="shared" ref="N99:N108" si="50">ROUND((((G99/Y99)*0.5)*Z99),0)</f>
        <v>445</v>
      </c>
      <c r="O99" s="47">
        <f t="shared" ref="O99:O108" si="51">ROUND((((G99/AA99)*0.5)*AB99),0)</f>
        <v>309</v>
      </c>
      <c r="P99" s="23"/>
      <c r="Q99" s="2">
        <f t="shared" si="28"/>
        <v>3.1416000000000006E-2</v>
      </c>
      <c r="R99" s="13">
        <f t="shared" si="29"/>
        <v>0.5</v>
      </c>
      <c r="S99" s="2">
        <f t="shared" si="30"/>
        <v>4.9087499999999999E-2</v>
      </c>
      <c r="T99" s="13">
        <f t="shared" si="31"/>
        <v>0.5</v>
      </c>
      <c r="U99" s="2">
        <f t="shared" si="32"/>
        <v>7.0685999999999999E-2</v>
      </c>
      <c r="V99" s="13">
        <f t="shared" si="33"/>
        <v>0.5</v>
      </c>
      <c r="W99" s="20">
        <f t="shared" si="34"/>
        <v>3.1416000000000006E-2</v>
      </c>
      <c r="X99" s="22">
        <f t="shared" si="35"/>
        <v>1</v>
      </c>
      <c r="Y99" s="21">
        <f t="shared" si="36"/>
        <v>4.9087499999999999E-2</v>
      </c>
      <c r="Z99" s="22">
        <f t="shared" si="37"/>
        <v>1</v>
      </c>
      <c r="AA99" s="21">
        <f t="shared" si="38"/>
        <v>7.0685999999999999E-2</v>
      </c>
      <c r="AB99" s="22">
        <f t="shared" si="39"/>
        <v>1</v>
      </c>
    </row>
    <row r="100" spans="3:28" ht="26.25" customHeight="1" x14ac:dyDescent="0.15">
      <c r="C100" s="92" t="s">
        <v>835</v>
      </c>
      <c r="D100" s="96" t="s">
        <v>133</v>
      </c>
      <c r="E100" s="54" t="s">
        <v>70</v>
      </c>
      <c r="F100" s="54">
        <v>11.5</v>
      </c>
      <c r="G100" s="57">
        <v>66.7</v>
      </c>
      <c r="H100" s="53"/>
      <c r="I100" s="53">
        <f t="shared" si="46"/>
        <v>531</v>
      </c>
      <c r="J100" s="53">
        <f t="shared" si="47"/>
        <v>340</v>
      </c>
      <c r="K100" s="48">
        <f t="shared" si="48"/>
        <v>236</v>
      </c>
      <c r="L100" s="58"/>
      <c r="M100" s="50">
        <f t="shared" si="49"/>
        <v>1062</v>
      </c>
      <c r="N100" s="47">
        <f t="shared" si="50"/>
        <v>679</v>
      </c>
      <c r="O100" s="47">
        <f t="shared" si="51"/>
        <v>472</v>
      </c>
      <c r="P100" s="23"/>
      <c r="Q100" s="2">
        <f t="shared" si="28"/>
        <v>3.1416000000000006E-2</v>
      </c>
      <c r="R100" s="13">
        <f t="shared" si="29"/>
        <v>0.5</v>
      </c>
      <c r="S100" s="2">
        <f t="shared" si="30"/>
        <v>4.9087499999999999E-2</v>
      </c>
      <c r="T100" s="13">
        <f t="shared" si="31"/>
        <v>0.5</v>
      </c>
      <c r="U100" s="2">
        <f t="shared" si="32"/>
        <v>7.0685999999999999E-2</v>
      </c>
      <c r="V100" s="13">
        <f t="shared" si="33"/>
        <v>0.5</v>
      </c>
      <c r="W100" s="20">
        <f t="shared" si="34"/>
        <v>3.1416000000000006E-2</v>
      </c>
      <c r="X100" s="22">
        <f t="shared" si="35"/>
        <v>1</v>
      </c>
      <c r="Y100" s="21">
        <f t="shared" si="36"/>
        <v>4.9087499999999999E-2</v>
      </c>
      <c r="Z100" s="22">
        <f t="shared" si="37"/>
        <v>1</v>
      </c>
      <c r="AA100" s="21">
        <f t="shared" si="38"/>
        <v>7.0685999999999999E-2</v>
      </c>
      <c r="AB100" s="22">
        <f t="shared" si="39"/>
        <v>1</v>
      </c>
    </row>
    <row r="101" spans="3:28" ht="26.25" customHeight="1" x14ac:dyDescent="0.15">
      <c r="C101" s="92" t="s">
        <v>836</v>
      </c>
      <c r="D101" s="96" t="s">
        <v>135</v>
      </c>
      <c r="E101" s="54" t="s">
        <v>70</v>
      </c>
      <c r="F101" s="54">
        <v>11.5</v>
      </c>
      <c r="G101" s="57">
        <v>89.7</v>
      </c>
      <c r="H101" s="53"/>
      <c r="I101" s="53">
        <f t="shared" si="46"/>
        <v>714</v>
      </c>
      <c r="J101" s="53">
        <f t="shared" si="47"/>
        <v>457</v>
      </c>
      <c r="K101" s="48">
        <f t="shared" si="48"/>
        <v>317</v>
      </c>
      <c r="L101" s="58"/>
      <c r="M101" s="50">
        <f t="shared" si="49"/>
        <v>1428</v>
      </c>
      <c r="N101" s="47">
        <f t="shared" si="50"/>
        <v>914</v>
      </c>
      <c r="O101" s="47">
        <f t="shared" si="51"/>
        <v>634</v>
      </c>
      <c r="P101" s="23"/>
      <c r="Q101" s="2">
        <f t="shared" si="28"/>
        <v>3.1416000000000006E-2</v>
      </c>
      <c r="R101" s="13">
        <f t="shared" si="29"/>
        <v>0.5</v>
      </c>
      <c r="S101" s="2">
        <f t="shared" si="30"/>
        <v>4.9087499999999999E-2</v>
      </c>
      <c r="T101" s="13">
        <f t="shared" si="31"/>
        <v>0.5</v>
      </c>
      <c r="U101" s="2">
        <f t="shared" si="32"/>
        <v>7.0685999999999999E-2</v>
      </c>
      <c r="V101" s="13">
        <f t="shared" si="33"/>
        <v>0.5</v>
      </c>
      <c r="W101" s="20">
        <f t="shared" si="34"/>
        <v>3.1416000000000006E-2</v>
      </c>
      <c r="X101" s="22">
        <f t="shared" si="35"/>
        <v>1</v>
      </c>
      <c r="Y101" s="21">
        <f t="shared" si="36"/>
        <v>4.9087499999999999E-2</v>
      </c>
      <c r="Z101" s="22">
        <f t="shared" si="37"/>
        <v>1</v>
      </c>
      <c r="AA101" s="21">
        <f t="shared" si="38"/>
        <v>7.0685999999999999E-2</v>
      </c>
      <c r="AB101" s="22">
        <f t="shared" si="39"/>
        <v>1</v>
      </c>
    </row>
    <row r="102" spans="3:28" ht="26.25" customHeight="1" x14ac:dyDescent="0.15">
      <c r="C102" s="92" t="s">
        <v>837</v>
      </c>
      <c r="D102" s="96" t="s">
        <v>137</v>
      </c>
      <c r="E102" s="54" t="s">
        <v>70</v>
      </c>
      <c r="F102" s="54">
        <v>11.5</v>
      </c>
      <c r="G102" s="57">
        <v>112.7</v>
      </c>
      <c r="H102" s="53"/>
      <c r="I102" s="53">
        <f t="shared" si="46"/>
        <v>897</v>
      </c>
      <c r="J102" s="53">
        <f t="shared" si="47"/>
        <v>574</v>
      </c>
      <c r="K102" s="48">
        <f t="shared" si="48"/>
        <v>399</v>
      </c>
      <c r="L102" s="58"/>
      <c r="M102" s="50">
        <f t="shared" si="49"/>
        <v>1794</v>
      </c>
      <c r="N102" s="47">
        <f t="shared" si="50"/>
        <v>1148</v>
      </c>
      <c r="O102" s="47">
        <f t="shared" si="51"/>
        <v>797</v>
      </c>
      <c r="P102" s="23"/>
      <c r="Q102" s="2">
        <f t="shared" si="28"/>
        <v>3.1416000000000006E-2</v>
      </c>
      <c r="R102" s="13">
        <f t="shared" si="29"/>
        <v>0.5</v>
      </c>
      <c r="S102" s="2">
        <f t="shared" si="30"/>
        <v>4.9087499999999999E-2</v>
      </c>
      <c r="T102" s="13">
        <f t="shared" si="31"/>
        <v>0.5</v>
      </c>
      <c r="U102" s="2">
        <f t="shared" si="32"/>
        <v>7.0685999999999999E-2</v>
      </c>
      <c r="V102" s="13">
        <f t="shared" si="33"/>
        <v>0.5</v>
      </c>
      <c r="W102" s="20">
        <f t="shared" si="34"/>
        <v>3.1416000000000006E-2</v>
      </c>
      <c r="X102" s="22">
        <f t="shared" si="35"/>
        <v>1</v>
      </c>
      <c r="Y102" s="21">
        <f t="shared" si="36"/>
        <v>4.9087499999999999E-2</v>
      </c>
      <c r="Z102" s="22">
        <f t="shared" si="37"/>
        <v>1</v>
      </c>
      <c r="AA102" s="21">
        <f t="shared" si="38"/>
        <v>7.0685999999999999E-2</v>
      </c>
      <c r="AB102" s="22">
        <f t="shared" si="39"/>
        <v>1</v>
      </c>
    </row>
    <row r="103" spans="3:28" ht="26.25" customHeight="1" x14ac:dyDescent="0.15">
      <c r="C103" s="92" t="s">
        <v>838</v>
      </c>
      <c r="D103" s="96" t="s">
        <v>139</v>
      </c>
      <c r="E103" s="54" t="s">
        <v>70</v>
      </c>
      <c r="F103" s="54">
        <v>11.5</v>
      </c>
      <c r="G103" s="57">
        <v>147.19999999999999</v>
      </c>
      <c r="H103" s="53"/>
      <c r="I103" s="53">
        <f t="shared" si="46"/>
        <v>1171</v>
      </c>
      <c r="J103" s="53">
        <f t="shared" si="47"/>
        <v>750</v>
      </c>
      <c r="K103" s="48">
        <f t="shared" si="48"/>
        <v>521</v>
      </c>
      <c r="L103" s="58"/>
      <c r="M103" s="50">
        <f t="shared" si="49"/>
        <v>2343</v>
      </c>
      <c r="N103" s="47">
        <f t="shared" si="50"/>
        <v>1499</v>
      </c>
      <c r="O103" s="47">
        <f t="shared" si="51"/>
        <v>1041</v>
      </c>
      <c r="P103" s="23"/>
      <c r="Q103" s="2">
        <f t="shared" si="28"/>
        <v>3.1416000000000006E-2</v>
      </c>
      <c r="R103" s="13">
        <f t="shared" si="29"/>
        <v>0.5</v>
      </c>
      <c r="S103" s="2">
        <f t="shared" si="30"/>
        <v>4.9087499999999999E-2</v>
      </c>
      <c r="T103" s="13">
        <f t="shared" si="31"/>
        <v>0.5</v>
      </c>
      <c r="U103" s="2">
        <f t="shared" si="32"/>
        <v>7.0685999999999999E-2</v>
      </c>
      <c r="V103" s="13">
        <f t="shared" si="33"/>
        <v>0.5</v>
      </c>
      <c r="W103" s="20">
        <f t="shared" si="34"/>
        <v>3.1416000000000006E-2</v>
      </c>
      <c r="X103" s="22">
        <f t="shared" si="35"/>
        <v>1</v>
      </c>
      <c r="Y103" s="21">
        <f t="shared" si="36"/>
        <v>4.9087499999999999E-2</v>
      </c>
      <c r="Z103" s="22">
        <f t="shared" si="37"/>
        <v>1</v>
      </c>
      <c r="AA103" s="21">
        <f t="shared" si="38"/>
        <v>7.0685999999999999E-2</v>
      </c>
      <c r="AB103" s="22">
        <f t="shared" si="39"/>
        <v>1</v>
      </c>
    </row>
    <row r="104" spans="3:28" x14ac:dyDescent="0.15">
      <c r="C104" s="155" t="s">
        <v>839</v>
      </c>
      <c r="D104" s="153" t="s">
        <v>141</v>
      </c>
      <c r="E104" s="51" t="s">
        <v>70</v>
      </c>
      <c r="F104" s="54">
        <v>8.6999999999999993</v>
      </c>
      <c r="G104" s="57">
        <v>33</v>
      </c>
      <c r="H104" s="132" t="s">
        <v>34</v>
      </c>
      <c r="I104" s="53">
        <f t="shared" si="46"/>
        <v>263</v>
      </c>
      <c r="J104" s="53">
        <f t="shared" si="47"/>
        <v>168</v>
      </c>
      <c r="K104" s="48">
        <f t="shared" si="48"/>
        <v>117</v>
      </c>
      <c r="L104" s="58"/>
      <c r="M104" s="50">
        <f t="shared" si="49"/>
        <v>525</v>
      </c>
      <c r="N104" s="47">
        <f t="shared" si="50"/>
        <v>336</v>
      </c>
      <c r="O104" s="47">
        <f t="shared" si="51"/>
        <v>233</v>
      </c>
      <c r="P104" s="23"/>
      <c r="Q104" s="2">
        <f t="shared" si="28"/>
        <v>3.1416000000000006E-2</v>
      </c>
      <c r="R104" s="13">
        <f t="shared" si="29"/>
        <v>0.5</v>
      </c>
      <c r="S104" s="2">
        <f t="shared" si="30"/>
        <v>4.9087499999999999E-2</v>
      </c>
      <c r="T104" s="13">
        <f t="shared" si="31"/>
        <v>0.5</v>
      </c>
      <c r="U104" s="2">
        <f t="shared" si="32"/>
        <v>7.0685999999999999E-2</v>
      </c>
      <c r="V104" s="13">
        <f t="shared" si="33"/>
        <v>0.5</v>
      </c>
      <c r="W104" s="20">
        <f t="shared" si="34"/>
        <v>3.1416000000000006E-2</v>
      </c>
      <c r="X104" s="22">
        <f t="shared" si="35"/>
        <v>1</v>
      </c>
      <c r="Y104" s="21">
        <f t="shared" si="36"/>
        <v>4.9087499999999999E-2</v>
      </c>
      <c r="Z104" s="22">
        <f t="shared" si="37"/>
        <v>1</v>
      </c>
      <c r="AA104" s="21">
        <f t="shared" si="38"/>
        <v>7.0685999999999999E-2</v>
      </c>
      <c r="AB104" s="22">
        <f t="shared" si="39"/>
        <v>1</v>
      </c>
    </row>
    <row r="105" spans="3:28" x14ac:dyDescent="0.15">
      <c r="C105" s="162"/>
      <c r="D105" s="163"/>
      <c r="E105" s="51" t="s">
        <v>70</v>
      </c>
      <c r="F105" s="54">
        <v>8.6999999999999993</v>
      </c>
      <c r="G105" s="57">
        <v>33</v>
      </c>
      <c r="H105" s="132" t="s">
        <v>35</v>
      </c>
      <c r="I105" s="53">
        <f t="shared" si="46"/>
        <v>263</v>
      </c>
      <c r="J105" s="53">
        <f t="shared" si="47"/>
        <v>168</v>
      </c>
      <c r="K105" s="48">
        <f t="shared" si="48"/>
        <v>117</v>
      </c>
      <c r="L105" s="58"/>
      <c r="M105" s="50">
        <f t="shared" si="49"/>
        <v>525</v>
      </c>
      <c r="N105" s="47">
        <f t="shared" si="50"/>
        <v>336</v>
      </c>
      <c r="O105" s="47">
        <f t="shared" si="51"/>
        <v>233</v>
      </c>
      <c r="P105" s="23"/>
      <c r="Q105" s="2">
        <f t="shared" si="28"/>
        <v>3.1416000000000006E-2</v>
      </c>
      <c r="R105" s="13">
        <f t="shared" si="29"/>
        <v>0.5</v>
      </c>
      <c r="S105" s="2">
        <f t="shared" si="30"/>
        <v>4.9087499999999999E-2</v>
      </c>
      <c r="T105" s="13">
        <f t="shared" si="31"/>
        <v>0.5</v>
      </c>
      <c r="U105" s="2">
        <f t="shared" si="32"/>
        <v>7.0685999999999999E-2</v>
      </c>
      <c r="V105" s="13">
        <f t="shared" si="33"/>
        <v>0.5</v>
      </c>
      <c r="W105" s="20">
        <f t="shared" si="34"/>
        <v>3.1416000000000006E-2</v>
      </c>
      <c r="X105" s="22">
        <f t="shared" si="35"/>
        <v>1</v>
      </c>
      <c r="Y105" s="21">
        <f t="shared" si="36"/>
        <v>4.9087499999999999E-2</v>
      </c>
      <c r="Z105" s="22">
        <f t="shared" si="37"/>
        <v>1</v>
      </c>
      <c r="AA105" s="21">
        <f t="shared" si="38"/>
        <v>7.0685999999999999E-2</v>
      </c>
      <c r="AB105" s="22">
        <f t="shared" si="39"/>
        <v>1</v>
      </c>
    </row>
    <row r="106" spans="3:28" x14ac:dyDescent="0.15">
      <c r="C106" s="155" t="s">
        <v>840</v>
      </c>
      <c r="D106" s="153" t="s">
        <v>143</v>
      </c>
      <c r="E106" s="51" t="s">
        <v>70</v>
      </c>
      <c r="F106" s="54">
        <v>8.6999999999999993</v>
      </c>
      <c r="G106" s="57">
        <v>50.4</v>
      </c>
      <c r="H106" s="132" t="s">
        <v>34</v>
      </c>
      <c r="I106" s="53">
        <f t="shared" si="46"/>
        <v>401</v>
      </c>
      <c r="J106" s="53">
        <f t="shared" si="47"/>
        <v>257</v>
      </c>
      <c r="K106" s="48">
        <f t="shared" si="48"/>
        <v>178</v>
      </c>
      <c r="L106" s="58"/>
      <c r="M106" s="50">
        <f t="shared" si="49"/>
        <v>802</v>
      </c>
      <c r="N106" s="47">
        <f t="shared" si="50"/>
        <v>513</v>
      </c>
      <c r="O106" s="47">
        <f t="shared" si="51"/>
        <v>357</v>
      </c>
      <c r="P106" s="23"/>
      <c r="Q106" s="2">
        <f t="shared" si="28"/>
        <v>3.1416000000000006E-2</v>
      </c>
      <c r="R106" s="13">
        <f t="shared" si="29"/>
        <v>0.5</v>
      </c>
      <c r="S106" s="2">
        <f t="shared" si="30"/>
        <v>4.9087499999999999E-2</v>
      </c>
      <c r="T106" s="13">
        <f t="shared" si="31"/>
        <v>0.5</v>
      </c>
      <c r="U106" s="2">
        <f t="shared" si="32"/>
        <v>7.0685999999999999E-2</v>
      </c>
      <c r="V106" s="13">
        <f t="shared" si="33"/>
        <v>0.5</v>
      </c>
      <c r="W106" s="20">
        <f t="shared" si="34"/>
        <v>3.1416000000000006E-2</v>
      </c>
      <c r="X106" s="22">
        <f t="shared" si="35"/>
        <v>1</v>
      </c>
      <c r="Y106" s="21">
        <f t="shared" si="36"/>
        <v>4.9087499999999999E-2</v>
      </c>
      <c r="Z106" s="22">
        <f t="shared" si="37"/>
        <v>1</v>
      </c>
      <c r="AA106" s="21">
        <f t="shared" si="38"/>
        <v>7.0685999999999999E-2</v>
      </c>
      <c r="AB106" s="22">
        <f t="shared" si="39"/>
        <v>1</v>
      </c>
    </row>
    <row r="107" spans="3:28" x14ac:dyDescent="0.15">
      <c r="C107" s="162"/>
      <c r="D107" s="163"/>
      <c r="E107" s="51" t="s">
        <v>70</v>
      </c>
      <c r="F107" s="54">
        <v>8.6999999999999993</v>
      </c>
      <c r="G107" s="57">
        <v>50.4</v>
      </c>
      <c r="H107" s="132" t="s">
        <v>35</v>
      </c>
      <c r="I107" s="53">
        <f t="shared" si="46"/>
        <v>401</v>
      </c>
      <c r="J107" s="53">
        <f t="shared" si="47"/>
        <v>257</v>
      </c>
      <c r="K107" s="48">
        <f t="shared" si="48"/>
        <v>178</v>
      </c>
      <c r="L107" s="58"/>
      <c r="M107" s="50">
        <f t="shared" si="49"/>
        <v>802</v>
      </c>
      <c r="N107" s="47">
        <f t="shared" si="50"/>
        <v>513</v>
      </c>
      <c r="O107" s="47">
        <f t="shared" si="51"/>
        <v>357</v>
      </c>
      <c r="P107" s="23"/>
      <c r="Q107" s="2">
        <f t="shared" si="28"/>
        <v>3.1416000000000006E-2</v>
      </c>
      <c r="R107" s="13">
        <f t="shared" si="29"/>
        <v>0.5</v>
      </c>
      <c r="S107" s="2">
        <f t="shared" si="30"/>
        <v>4.9087499999999999E-2</v>
      </c>
      <c r="T107" s="13">
        <f t="shared" si="31"/>
        <v>0.5</v>
      </c>
      <c r="U107" s="2">
        <f t="shared" si="32"/>
        <v>7.0685999999999999E-2</v>
      </c>
      <c r="V107" s="13">
        <f t="shared" si="33"/>
        <v>0.5</v>
      </c>
      <c r="W107" s="20">
        <f t="shared" si="34"/>
        <v>3.1416000000000006E-2</v>
      </c>
      <c r="X107" s="22">
        <f t="shared" si="35"/>
        <v>1</v>
      </c>
      <c r="Y107" s="21">
        <f t="shared" si="36"/>
        <v>4.9087499999999999E-2</v>
      </c>
      <c r="Z107" s="22">
        <f t="shared" si="37"/>
        <v>1</v>
      </c>
      <c r="AA107" s="21">
        <f t="shared" si="38"/>
        <v>7.0685999999999999E-2</v>
      </c>
      <c r="AB107" s="22">
        <f t="shared" si="39"/>
        <v>1</v>
      </c>
    </row>
    <row r="108" spans="3:28" x14ac:dyDescent="0.15">
      <c r="C108" s="155" t="s">
        <v>841</v>
      </c>
      <c r="D108" s="153" t="s">
        <v>145</v>
      </c>
      <c r="E108" s="51" t="s">
        <v>70</v>
      </c>
      <c r="F108" s="54">
        <v>8.6999999999999993</v>
      </c>
      <c r="G108" s="57">
        <v>67.8</v>
      </c>
      <c r="H108" s="132" t="s">
        <v>34</v>
      </c>
      <c r="I108" s="53">
        <f t="shared" si="46"/>
        <v>540</v>
      </c>
      <c r="J108" s="53">
        <f t="shared" si="47"/>
        <v>345</v>
      </c>
      <c r="K108" s="48">
        <f t="shared" si="48"/>
        <v>240</v>
      </c>
      <c r="L108" s="58"/>
      <c r="M108" s="50">
        <f t="shared" si="49"/>
        <v>1079</v>
      </c>
      <c r="N108" s="47">
        <f t="shared" si="50"/>
        <v>691</v>
      </c>
      <c r="O108" s="47">
        <f t="shared" si="51"/>
        <v>480</v>
      </c>
      <c r="P108" s="23"/>
      <c r="Q108" s="2">
        <f t="shared" si="28"/>
        <v>3.1416000000000006E-2</v>
      </c>
      <c r="R108" s="13">
        <f t="shared" si="29"/>
        <v>0.5</v>
      </c>
      <c r="S108" s="2">
        <f t="shared" si="30"/>
        <v>4.9087499999999999E-2</v>
      </c>
      <c r="T108" s="13">
        <f t="shared" si="31"/>
        <v>0.5</v>
      </c>
      <c r="U108" s="2">
        <f t="shared" si="32"/>
        <v>7.0685999999999999E-2</v>
      </c>
      <c r="V108" s="13">
        <f t="shared" si="33"/>
        <v>0.5</v>
      </c>
      <c r="W108" s="20">
        <f t="shared" si="34"/>
        <v>3.1416000000000006E-2</v>
      </c>
      <c r="X108" s="22">
        <f t="shared" si="35"/>
        <v>1</v>
      </c>
      <c r="Y108" s="21">
        <f t="shared" si="36"/>
        <v>4.9087499999999999E-2</v>
      </c>
      <c r="Z108" s="22">
        <f t="shared" si="37"/>
        <v>1</v>
      </c>
      <c r="AA108" s="21">
        <f t="shared" si="38"/>
        <v>7.0685999999999999E-2</v>
      </c>
      <c r="AB108" s="22">
        <f t="shared" si="39"/>
        <v>1</v>
      </c>
    </row>
    <row r="109" spans="3:28" x14ac:dyDescent="0.15">
      <c r="C109" s="162"/>
      <c r="D109" s="163"/>
      <c r="E109" s="51" t="s">
        <v>70</v>
      </c>
      <c r="F109" s="54">
        <v>8.6999999999999993</v>
      </c>
      <c r="G109" s="57">
        <v>67.8</v>
      </c>
      <c r="H109" s="132" t="s">
        <v>35</v>
      </c>
      <c r="I109" s="53">
        <f>ROUND((((G109/Q109)*0.5)*R109),0)</f>
        <v>540</v>
      </c>
      <c r="J109" s="53">
        <f>ROUND((((G109/S109)*0.5)*T109),0)</f>
        <v>345</v>
      </c>
      <c r="K109" s="48">
        <f>ROUND((((G109/U109)*0.5)*V109),0)</f>
        <v>240</v>
      </c>
      <c r="L109" s="58"/>
      <c r="M109" s="50">
        <f>ROUND((((G109/W109)*0.5)*X109),0)</f>
        <v>1079</v>
      </c>
      <c r="N109" s="47">
        <f>ROUND((((G109/Y109)*0.5)*Z109),0)</f>
        <v>691</v>
      </c>
      <c r="O109" s="47">
        <f>ROUND((((G109/AA109)*0.5)*AB109),0)</f>
        <v>480</v>
      </c>
      <c r="P109" s="23"/>
      <c r="Q109" s="2">
        <f t="shared" si="28"/>
        <v>3.1416000000000006E-2</v>
      </c>
      <c r="R109" s="13">
        <f t="shared" si="29"/>
        <v>0.5</v>
      </c>
      <c r="S109" s="2">
        <f t="shared" si="30"/>
        <v>4.9087499999999999E-2</v>
      </c>
      <c r="T109" s="13">
        <f t="shared" si="31"/>
        <v>0.5</v>
      </c>
      <c r="U109" s="2">
        <f t="shared" si="32"/>
        <v>7.0685999999999999E-2</v>
      </c>
      <c r="V109" s="13">
        <f t="shared" si="33"/>
        <v>0.5</v>
      </c>
      <c r="W109" s="20">
        <f t="shared" si="34"/>
        <v>3.1416000000000006E-2</v>
      </c>
      <c r="X109" s="22">
        <f t="shared" si="35"/>
        <v>1</v>
      </c>
      <c r="Y109" s="21">
        <f t="shared" si="36"/>
        <v>4.9087499999999999E-2</v>
      </c>
      <c r="Z109" s="22">
        <f t="shared" si="37"/>
        <v>1</v>
      </c>
      <c r="AA109" s="21">
        <f t="shared" si="38"/>
        <v>7.0685999999999999E-2</v>
      </c>
      <c r="AB109" s="22">
        <f t="shared" si="39"/>
        <v>1</v>
      </c>
    </row>
    <row r="110" spans="3:28" x14ac:dyDescent="0.15">
      <c r="C110" s="155" t="s">
        <v>842</v>
      </c>
      <c r="D110" s="153" t="s">
        <v>147</v>
      </c>
      <c r="E110" s="51" t="s">
        <v>70</v>
      </c>
      <c r="F110" s="54">
        <v>8.6999999999999993</v>
      </c>
      <c r="G110" s="57">
        <v>85.2</v>
      </c>
      <c r="H110" s="132" t="s">
        <v>34</v>
      </c>
      <c r="I110" s="53">
        <f t="shared" ref="I110" si="52">ROUND((((G110/Q110)*0.5)*R110),0)</f>
        <v>678</v>
      </c>
      <c r="J110" s="53">
        <f t="shared" ref="J110" si="53">ROUND((((G110/S110)*0.5)*T110),0)</f>
        <v>434</v>
      </c>
      <c r="K110" s="48">
        <f t="shared" ref="K110" si="54">ROUND((((G110/U110)*0.5)*V110),0)</f>
        <v>301</v>
      </c>
      <c r="L110" s="58"/>
      <c r="M110" s="50">
        <f t="shared" ref="M110" si="55">ROUND((((G110/W110)*0.5)*X110),0)</f>
        <v>1356</v>
      </c>
      <c r="N110" s="47">
        <f t="shared" ref="N110" si="56">ROUND((((G110/Y110)*0.5)*Z110),0)</f>
        <v>868</v>
      </c>
      <c r="O110" s="47">
        <f t="shared" ref="O110" si="57">ROUND((((G110/AA110)*0.5)*AB110),0)</f>
        <v>603</v>
      </c>
      <c r="P110" s="23"/>
      <c r="Q110" s="2">
        <f t="shared" si="28"/>
        <v>3.1416000000000006E-2</v>
      </c>
      <c r="R110" s="13">
        <f t="shared" si="29"/>
        <v>0.5</v>
      </c>
      <c r="S110" s="2">
        <f t="shared" si="30"/>
        <v>4.9087499999999999E-2</v>
      </c>
      <c r="T110" s="13">
        <f t="shared" si="31"/>
        <v>0.5</v>
      </c>
      <c r="U110" s="2">
        <f t="shared" si="32"/>
        <v>7.0685999999999999E-2</v>
      </c>
      <c r="V110" s="13">
        <f t="shared" si="33"/>
        <v>0.5</v>
      </c>
      <c r="W110" s="20">
        <f t="shared" si="34"/>
        <v>3.1416000000000006E-2</v>
      </c>
      <c r="X110" s="22">
        <f t="shared" si="35"/>
        <v>1</v>
      </c>
      <c r="Y110" s="21">
        <f t="shared" si="36"/>
        <v>4.9087499999999999E-2</v>
      </c>
      <c r="Z110" s="22">
        <f t="shared" si="37"/>
        <v>1</v>
      </c>
      <c r="AA110" s="21">
        <f t="shared" si="38"/>
        <v>7.0685999999999999E-2</v>
      </c>
      <c r="AB110" s="22">
        <f t="shared" si="39"/>
        <v>1</v>
      </c>
    </row>
    <row r="111" spans="3:28" x14ac:dyDescent="0.15">
      <c r="C111" s="162"/>
      <c r="D111" s="163"/>
      <c r="E111" s="51" t="s">
        <v>70</v>
      </c>
      <c r="F111" s="54">
        <v>8.6999999999999993</v>
      </c>
      <c r="G111" s="57">
        <v>85.2</v>
      </c>
      <c r="H111" s="132" t="s">
        <v>35</v>
      </c>
      <c r="I111" s="53">
        <f>ROUND((((G111/Q111)*0.5)*R111),0)</f>
        <v>678</v>
      </c>
      <c r="J111" s="53">
        <f>ROUND((((G111/S111)*0.5)*T111),0)</f>
        <v>434</v>
      </c>
      <c r="K111" s="48">
        <f>ROUND((((G111/U111)*0.5)*V111),0)</f>
        <v>301</v>
      </c>
      <c r="L111" s="58"/>
      <c r="M111" s="50">
        <f>ROUND((((G111/W111)*0.5)*X111),0)</f>
        <v>1356</v>
      </c>
      <c r="N111" s="47">
        <f>ROUND((((G111/Y111)*0.5)*Z111),0)</f>
        <v>868</v>
      </c>
      <c r="O111" s="47">
        <f>ROUND((((G111/AA111)*0.5)*AB111),0)</f>
        <v>603</v>
      </c>
      <c r="P111" s="23"/>
      <c r="Q111" s="2">
        <f t="shared" si="28"/>
        <v>3.1416000000000006E-2</v>
      </c>
      <c r="R111" s="13">
        <f t="shared" si="29"/>
        <v>0.5</v>
      </c>
      <c r="S111" s="2">
        <f t="shared" si="30"/>
        <v>4.9087499999999999E-2</v>
      </c>
      <c r="T111" s="13">
        <f t="shared" si="31"/>
        <v>0.5</v>
      </c>
      <c r="U111" s="2">
        <f t="shared" si="32"/>
        <v>7.0685999999999999E-2</v>
      </c>
      <c r="V111" s="13">
        <f t="shared" si="33"/>
        <v>0.5</v>
      </c>
      <c r="W111" s="20">
        <f t="shared" si="34"/>
        <v>3.1416000000000006E-2</v>
      </c>
      <c r="X111" s="22">
        <f t="shared" si="35"/>
        <v>1</v>
      </c>
      <c r="Y111" s="21">
        <f t="shared" si="36"/>
        <v>4.9087499999999999E-2</v>
      </c>
      <c r="Z111" s="22">
        <f t="shared" si="37"/>
        <v>1</v>
      </c>
      <c r="AA111" s="21">
        <f t="shared" si="38"/>
        <v>7.0685999999999999E-2</v>
      </c>
      <c r="AB111" s="22">
        <f t="shared" si="39"/>
        <v>1</v>
      </c>
    </row>
    <row r="112" spans="3:28" x14ac:dyDescent="0.15">
      <c r="C112" s="155" t="s">
        <v>843</v>
      </c>
      <c r="D112" s="161" t="s">
        <v>149</v>
      </c>
      <c r="E112" s="51" t="s">
        <v>70</v>
      </c>
      <c r="F112" s="54">
        <v>8.6999999999999993</v>
      </c>
      <c r="G112" s="57">
        <v>111.3</v>
      </c>
      <c r="H112" s="132" t="s">
        <v>34</v>
      </c>
      <c r="I112" s="53">
        <f t="shared" ref="I112" si="58">ROUND((((G112/Q112)*0.5)*R112),0)</f>
        <v>886</v>
      </c>
      <c r="J112" s="53">
        <f t="shared" ref="J112" si="59">ROUND((((G112/S112)*0.5)*T112),0)</f>
        <v>567</v>
      </c>
      <c r="K112" s="48">
        <f t="shared" ref="K112" si="60">ROUND((((G112/U112)*0.5)*V112),0)</f>
        <v>394</v>
      </c>
      <c r="L112" s="58"/>
      <c r="M112" s="50">
        <f t="shared" ref="M112" si="61">ROUND((((G112/W112)*0.5)*X112),0)</f>
        <v>1771</v>
      </c>
      <c r="N112" s="47">
        <f t="shared" ref="N112" si="62">ROUND((((G112/Y112)*0.5)*Z112),0)</f>
        <v>1134</v>
      </c>
      <c r="O112" s="47">
        <f t="shared" ref="O112" si="63">ROUND((((G112/AA112)*0.5)*AB112),0)</f>
        <v>787</v>
      </c>
      <c r="P112" s="23"/>
      <c r="Q112" s="2">
        <f t="shared" si="28"/>
        <v>3.1416000000000006E-2</v>
      </c>
      <c r="R112" s="13">
        <f t="shared" si="29"/>
        <v>0.5</v>
      </c>
      <c r="S112" s="2">
        <f t="shared" si="30"/>
        <v>4.9087499999999999E-2</v>
      </c>
      <c r="T112" s="13">
        <f t="shared" si="31"/>
        <v>0.5</v>
      </c>
      <c r="U112" s="2">
        <f t="shared" si="32"/>
        <v>7.0685999999999999E-2</v>
      </c>
      <c r="V112" s="13">
        <f t="shared" si="33"/>
        <v>0.5</v>
      </c>
      <c r="W112" s="20">
        <f t="shared" si="34"/>
        <v>3.1416000000000006E-2</v>
      </c>
      <c r="X112" s="22">
        <f t="shared" si="35"/>
        <v>1</v>
      </c>
      <c r="Y112" s="21">
        <f t="shared" si="36"/>
        <v>4.9087499999999999E-2</v>
      </c>
      <c r="Z112" s="22">
        <f t="shared" si="37"/>
        <v>1</v>
      </c>
      <c r="AA112" s="21">
        <f t="shared" si="38"/>
        <v>7.0685999999999999E-2</v>
      </c>
      <c r="AB112" s="22">
        <f t="shared" si="39"/>
        <v>1</v>
      </c>
    </row>
    <row r="113" spans="1:28" x14ac:dyDescent="0.15">
      <c r="C113" s="162"/>
      <c r="D113" s="161"/>
      <c r="E113" s="51" t="s">
        <v>70</v>
      </c>
      <c r="F113" s="54">
        <v>8.6999999999999993</v>
      </c>
      <c r="G113" s="57">
        <v>111.3</v>
      </c>
      <c r="H113" s="132" t="s">
        <v>35</v>
      </c>
      <c r="I113" s="53">
        <f>ROUND((((G113/Q113)*0.5)*R113),0)</f>
        <v>886</v>
      </c>
      <c r="J113" s="53">
        <f>ROUND((((G113/S113)*0.5)*T113),0)</f>
        <v>567</v>
      </c>
      <c r="K113" s="48">
        <f>ROUND((((G113/U113)*0.5)*V113),0)</f>
        <v>394</v>
      </c>
      <c r="L113" s="58"/>
      <c r="M113" s="50">
        <f>ROUND((((G113/W113)*0.5)*X113),0)</f>
        <v>1771</v>
      </c>
      <c r="N113" s="47">
        <f>ROUND((((G113/Y113)*0.5)*Z113),0)</f>
        <v>1134</v>
      </c>
      <c r="O113" s="47">
        <f>ROUND((((G113/AA113)*0.5)*AB113),0)</f>
        <v>787</v>
      </c>
      <c r="P113" s="23"/>
      <c r="Q113" s="2">
        <f t="shared" si="28"/>
        <v>3.1416000000000006E-2</v>
      </c>
      <c r="R113" s="13">
        <f t="shared" si="29"/>
        <v>0.5</v>
      </c>
      <c r="S113" s="2">
        <f t="shared" si="30"/>
        <v>4.9087499999999999E-2</v>
      </c>
      <c r="T113" s="13">
        <f t="shared" si="31"/>
        <v>0.5</v>
      </c>
      <c r="U113" s="2">
        <f t="shared" si="32"/>
        <v>7.0685999999999999E-2</v>
      </c>
      <c r="V113" s="13">
        <f t="shared" si="33"/>
        <v>0.5</v>
      </c>
      <c r="W113" s="20">
        <f t="shared" si="34"/>
        <v>3.1416000000000006E-2</v>
      </c>
      <c r="X113" s="22">
        <f t="shared" si="35"/>
        <v>1</v>
      </c>
      <c r="Y113" s="21">
        <f t="shared" si="36"/>
        <v>4.9087499999999999E-2</v>
      </c>
      <c r="Z113" s="22">
        <f t="shared" si="37"/>
        <v>1</v>
      </c>
      <c r="AA113" s="21">
        <f t="shared" si="38"/>
        <v>7.0685999999999999E-2</v>
      </c>
      <c r="AB113" s="22">
        <f t="shared" si="39"/>
        <v>1</v>
      </c>
    </row>
    <row r="114" spans="1:28" s="8" customFormat="1" x14ac:dyDescent="0.15">
      <c r="A114" s="8">
        <v>40092</v>
      </c>
      <c r="C114" s="92" t="s">
        <v>150</v>
      </c>
      <c r="D114" s="94" t="s">
        <v>151</v>
      </c>
      <c r="E114" s="54">
        <v>2.4</v>
      </c>
      <c r="F114" s="54">
        <v>4</v>
      </c>
      <c r="G114" s="56">
        <v>9.6</v>
      </c>
      <c r="H114" s="62"/>
      <c r="I114" s="47">
        <f t="shared" si="7"/>
        <v>76</v>
      </c>
      <c r="J114" s="47">
        <f t="shared" si="8"/>
        <v>49</v>
      </c>
      <c r="K114" s="48">
        <f t="shared" si="9"/>
        <v>34</v>
      </c>
      <c r="L114" s="58"/>
      <c r="M114" s="50">
        <f t="shared" si="10"/>
        <v>153</v>
      </c>
      <c r="N114" s="47">
        <f t="shared" si="11"/>
        <v>98</v>
      </c>
      <c r="O114" s="47">
        <f t="shared" si="12"/>
        <v>68</v>
      </c>
      <c r="P114" s="23"/>
      <c r="Q114" s="2">
        <f>$Q$7</f>
        <v>3.1416000000000006E-2</v>
      </c>
      <c r="R114" s="13">
        <f t="shared" ref="R114:R145" si="64">MINA($R$7,100%)</f>
        <v>0.5</v>
      </c>
      <c r="S114" s="2">
        <f>$S$7</f>
        <v>4.9087499999999999E-2</v>
      </c>
      <c r="T114" s="13">
        <f t="shared" ref="T114:T145" si="65">MINA($T$7,100%)</f>
        <v>0.5</v>
      </c>
      <c r="U114" s="2">
        <f>$U$7</f>
        <v>7.0685999999999999E-2</v>
      </c>
      <c r="V114" s="13">
        <f t="shared" ref="V114:V145" si="66">MINA($V$7,100%)</f>
        <v>0.5</v>
      </c>
      <c r="W114" s="20">
        <f>$W$7</f>
        <v>3.1416000000000006E-2</v>
      </c>
      <c r="X114" s="22">
        <f t="shared" ref="X114:X145" si="67">MINA($X$7,100%)</f>
        <v>1</v>
      </c>
      <c r="Y114" s="21">
        <f>$Y$7</f>
        <v>4.9087499999999999E-2</v>
      </c>
      <c r="Z114" s="22">
        <f t="shared" ref="Z114:Z145" si="68">MINA($Z$7,100%)</f>
        <v>1</v>
      </c>
      <c r="AA114" s="21">
        <f>$AA$7</f>
        <v>7.0685999999999999E-2</v>
      </c>
      <c r="AB114" s="22">
        <f t="shared" ref="AB114:AB145" si="69">MINA($AB$7,100%)</f>
        <v>1</v>
      </c>
    </row>
    <row r="115" spans="1:28" s="8" customFormat="1" x14ac:dyDescent="0.15">
      <c r="C115" s="92" t="s">
        <v>152</v>
      </c>
      <c r="D115" s="105" t="s">
        <v>153</v>
      </c>
      <c r="E115" s="54">
        <v>2.4</v>
      </c>
      <c r="F115" s="54">
        <v>4</v>
      </c>
      <c r="G115" s="56">
        <v>9.6</v>
      </c>
      <c r="H115" s="62"/>
      <c r="I115" s="47">
        <f>ROUND((((G114/Q114)*0.5)*R114),0)</f>
        <v>76</v>
      </c>
      <c r="J115" s="47">
        <f>ROUND((((G114/S114)*0.5)*T114),0)</f>
        <v>49</v>
      </c>
      <c r="K115" s="48">
        <f>ROUND((((G114/U114)*0.5)*V114),0)</f>
        <v>34</v>
      </c>
      <c r="L115" s="58"/>
      <c r="M115" s="50">
        <f>ROUND((((G114/W114)*0.5)*X114),0)</f>
        <v>153</v>
      </c>
      <c r="N115" s="47">
        <f>ROUND((((G114/Y114)*0.5)*Z114),0)</f>
        <v>98</v>
      </c>
      <c r="O115" s="47">
        <f>ROUND((((G114/AA114)*0.5)*AB114),0)</f>
        <v>68</v>
      </c>
      <c r="P115" s="23"/>
      <c r="Q115" s="2"/>
      <c r="R115" s="13"/>
      <c r="S115" s="2"/>
      <c r="T115" s="13"/>
      <c r="U115" s="2"/>
      <c r="V115" s="13"/>
      <c r="W115" s="20"/>
      <c r="X115" s="22"/>
      <c r="Y115" s="21"/>
      <c r="Z115" s="22"/>
      <c r="AA115" s="21"/>
      <c r="AB115" s="22"/>
    </row>
    <row r="116" spans="1:28" s="8" customFormat="1" ht="22" customHeight="1" x14ac:dyDescent="0.15">
      <c r="A116" s="8">
        <v>40092</v>
      </c>
      <c r="C116" s="92" t="s">
        <v>154</v>
      </c>
      <c r="D116" s="96" t="s">
        <v>155</v>
      </c>
      <c r="E116" s="51" t="s">
        <v>70</v>
      </c>
      <c r="F116" s="54">
        <v>10.6</v>
      </c>
      <c r="G116" s="56">
        <v>49.5</v>
      </c>
      <c r="H116" s="131" t="s">
        <v>34</v>
      </c>
      <c r="I116" s="47">
        <f t="shared" si="7"/>
        <v>394</v>
      </c>
      <c r="J116" s="47">
        <f t="shared" si="8"/>
        <v>252</v>
      </c>
      <c r="K116" s="48">
        <f t="shared" si="9"/>
        <v>175</v>
      </c>
      <c r="L116" s="58"/>
      <c r="M116" s="50">
        <f t="shared" si="10"/>
        <v>788</v>
      </c>
      <c r="N116" s="47">
        <f t="shared" si="11"/>
        <v>504</v>
      </c>
      <c r="O116" s="47">
        <f t="shared" si="12"/>
        <v>350</v>
      </c>
      <c r="P116" s="23"/>
      <c r="Q116" s="2">
        <f>$Q$7</f>
        <v>3.1416000000000006E-2</v>
      </c>
      <c r="R116" s="13">
        <f t="shared" si="64"/>
        <v>0.5</v>
      </c>
      <c r="S116" s="2">
        <f>$S$7</f>
        <v>4.9087499999999999E-2</v>
      </c>
      <c r="T116" s="13">
        <f t="shared" si="65"/>
        <v>0.5</v>
      </c>
      <c r="U116" s="2">
        <f>$U$7</f>
        <v>7.0685999999999999E-2</v>
      </c>
      <c r="V116" s="13">
        <f t="shared" si="66"/>
        <v>0.5</v>
      </c>
      <c r="W116" s="20">
        <f>$W$7</f>
        <v>3.1416000000000006E-2</v>
      </c>
      <c r="X116" s="22">
        <f t="shared" si="67"/>
        <v>1</v>
      </c>
      <c r="Y116" s="21">
        <f>$Y$7</f>
        <v>4.9087499999999999E-2</v>
      </c>
      <c r="Z116" s="22">
        <f t="shared" si="68"/>
        <v>1</v>
      </c>
      <c r="AA116" s="21">
        <f>$AA$7</f>
        <v>7.0685999999999999E-2</v>
      </c>
      <c r="AB116" s="22">
        <f t="shared" si="69"/>
        <v>1</v>
      </c>
    </row>
    <row r="117" spans="1:28" s="8" customFormat="1" ht="22" customHeight="1" x14ac:dyDescent="0.15">
      <c r="A117" s="8">
        <v>40092</v>
      </c>
      <c r="C117" s="92" t="s">
        <v>156</v>
      </c>
      <c r="D117" s="96" t="s">
        <v>157</v>
      </c>
      <c r="E117" s="51" t="s">
        <v>70</v>
      </c>
      <c r="F117" s="54">
        <v>10.6</v>
      </c>
      <c r="G117" s="56">
        <v>70.599999999999994</v>
      </c>
      <c r="H117" s="131" t="s">
        <v>34</v>
      </c>
      <c r="I117" s="47">
        <f t="shared" si="7"/>
        <v>562</v>
      </c>
      <c r="J117" s="47">
        <f t="shared" si="8"/>
        <v>360</v>
      </c>
      <c r="K117" s="48">
        <f t="shared" si="9"/>
        <v>250</v>
      </c>
      <c r="L117" s="58"/>
      <c r="M117" s="50">
        <f t="shared" si="10"/>
        <v>1124</v>
      </c>
      <c r="N117" s="47">
        <f t="shared" si="11"/>
        <v>719</v>
      </c>
      <c r="O117" s="47">
        <f t="shared" si="12"/>
        <v>499</v>
      </c>
      <c r="P117" s="23"/>
      <c r="Q117" s="2">
        <f>$Q$7</f>
        <v>3.1416000000000006E-2</v>
      </c>
      <c r="R117" s="13">
        <f t="shared" si="64"/>
        <v>0.5</v>
      </c>
      <c r="S117" s="2">
        <f>$S$7</f>
        <v>4.9087499999999999E-2</v>
      </c>
      <c r="T117" s="13">
        <f t="shared" si="65"/>
        <v>0.5</v>
      </c>
      <c r="U117" s="2">
        <f>$U$7</f>
        <v>7.0685999999999999E-2</v>
      </c>
      <c r="V117" s="13">
        <f t="shared" si="66"/>
        <v>0.5</v>
      </c>
      <c r="W117" s="20">
        <f>$W$7</f>
        <v>3.1416000000000006E-2</v>
      </c>
      <c r="X117" s="22">
        <f t="shared" si="67"/>
        <v>1</v>
      </c>
      <c r="Y117" s="21">
        <f>$Y$7</f>
        <v>4.9087499999999999E-2</v>
      </c>
      <c r="Z117" s="22">
        <f t="shared" si="68"/>
        <v>1</v>
      </c>
      <c r="AA117" s="21">
        <f>$AA$7</f>
        <v>7.0685999999999999E-2</v>
      </c>
      <c r="AB117" s="22">
        <f t="shared" si="69"/>
        <v>1</v>
      </c>
    </row>
    <row r="118" spans="1:28" s="8" customFormat="1" ht="22" customHeight="1" x14ac:dyDescent="0.15">
      <c r="A118" s="8">
        <v>40093</v>
      </c>
      <c r="C118" s="92" t="s">
        <v>158</v>
      </c>
      <c r="D118" s="96" t="s">
        <v>159</v>
      </c>
      <c r="E118" s="51" t="s">
        <v>70</v>
      </c>
      <c r="F118" s="54">
        <v>10.6</v>
      </c>
      <c r="G118" s="56">
        <v>91.7</v>
      </c>
      <c r="H118" s="131" t="s">
        <v>34</v>
      </c>
      <c r="I118" s="47">
        <f t="shared" si="7"/>
        <v>730</v>
      </c>
      <c r="J118" s="47">
        <f t="shared" si="8"/>
        <v>467</v>
      </c>
      <c r="K118" s="48">
        <f t="shared" si="9"/>
        <v>324</v>
      </c>
      <c r="L118" s="49"/>
      <c r="M118" s="50">
        <f t="shared" si="10"/>
        <v>1459</v>
      </c>
      <c r="N118" s="47">
        <f t="shared" si="11"/>
        <v>934</v>
      </c>
      <c r="O118" s="47">
        <f t="shared" si="12"/>
        <v>649</v>
      </c>
      <c r="P118" s="23"/>
      <c r="Q118" s="2">
        <f t="shared" ref="Q118:Q166" si="70">$Q$7</f>
        <v>3.1416000000000006E-2</v>
      </c>
      <c r="R118" s="13">
        <f t="shared" si="64"/>
        <v>0.5</v>
      </c>
      <c r="S118" s="2">
        <f t="shared" ref="S118:S166" si="71">$S$7</f>
        <v>4.9087499999999999E-2</v>
      </c>
      <c r="T118" s="13">
        <f t="shared" si="65"/>
        <v>0.5</v>
      </c>
      <c r="U118" s="2">
        <f t="shared" ref="U118:U166" si="72">$U$7</f>
        <v>7.0685999999999999E-2</v>
      </c>
      <c r="V118" s="13">
        <f t="shared" si="66"/>
        <v>0.5</v>
      </c>
      <c r="W118" s="20">
        <f>$W$7</f>
        <v>3.1416000000000006E-2</v>
      </c>
      <c r="X118" s="22">
        <f t="shared" si="67"/>
        <v>1</v>
      </c>
      <c r="Y118" s="21">
        <f>$Y$7</f>
        <v>4.9087499999999999E-2</v>
      </c>
      <c r="Z118" s="22">
        <f t="shared" si="68"/>
        <v>1</v>
      </c>
      <c r="AA118" s="21">
        <f>$AA$7</f>
        <v>7.0685999999999999E-2</v>
      </c>
      <c r="AB118" s="22">
        <f t="shared" si="69"/>
        <v>1</v>
      </c>
    </row>
    <row r="119" spans="1:28" s="8" customFormat="1" ht="22" customHeight="1" x14ac:dyDescent="0.15">
      <c r="A119" s="8">
        <v>40094</v>
      </c>
      <c r="C119" s="92" t="s">
        <v>160</v>
      </c>
      <c r="D119" s="96" t="s">
        <v>161</v>
      </c>
      <c r="E119" s="51" t="s">
        <v>70</v>
      </c>
      <c r="F119" s="54">
        <v>10.6</v>
      </c>
      <c r="G119" s="56">
        <v>112.9</v>
      </c>
      <c r="H119" s="131" t="s">
        <v>34</v>
      </c>
      <c r="I119" s="47">
        <f t="shared" si="7"/>
        <v>898</v>
      </c>
      <c r="J119" s="47">
        <f t="shared" si="8"/>
        <v>575</v>
      </c>
      <c r="K119" s="48">
        <f t="shared" si="9"/>
        <v>399</v>
      </c>
      <c r="L119" s="49"/>
      <c r="M119" s="50">
        <f t="shared" si="10"/>
        <v>1797</v>
      </c>
      <c r="N119" s="47">
        <f t="shared" si="11"/>
        <v>1150</v>
      </c>
      <c r="O119" s="47">
        <f t="shared" si="12"/>
        <v>799</v>
      </c>
      <c r="P119" s="23"/>
      <c r="Q119" s="2">
        <f t="shared" si="70"/>
        <v>3.1416000000000006E-2</v>
      </c>
      <c r="R119" s="13">
        <f t="shared" si="64"/>
        <v>0.5</v>
      </c>
      <c r="S119" s="2">
        <f t="shared" si="71"/>
        <v>4.9087499999999999E-2</v>
      </c>
      <c r="T119" s="13">
        <f t="shared" si="65"/>
        <v>0.5</v>
      </c>
      <c r="U119" s="2">
        <f t="shared" si="72"/>
        <v>7.0685999999999999E-2</v>
      </c>
      <c r="V119" s="13">
        <f t="shared" si="66"/>
        <v>0.5</v>
      </c>
      <c r="W119" s="20">
        <f t="shared" ref="W119:W145" si="73">$W$7</f>
        <v>3.1416000000000006E-2</v>
      </c>
      <c r="X119" s="22">
        <f t="shared" si="67"/>
        <v>1</v>
      </c>
      <c r="Y119" s="21">
        <f t="shared" ref="Y119:Y145" si="74">$Y$7</f>
        <v>4.9087499999999999E-2</v>
      </c>
      <c r="Z119" s="22">
        <f t="shared" si="68"/>
        <v>1</v>
      </c>
      <c r="AA119" s="21">
        <f t="shared" ref="AA119:AA145" si="75">$AA$7</f>
        <v>7.0685999999999999E-2</v>
      </c>
      <c r="AB119" s="22">
        <f t="shared" si="69"/>
        <v>1</v>
      </c>
    </row>
    <row r="120" spans="1:28" s="8" customFormat="1" ht="22" customHeight="1" x14ac:dyDescent="0.15">
      <c r="A120" s="8">
        <v>40094</v>
      </c>
      <c r="C120" s="92" t="s">
        <v>162</v>
      </c>
      <c r="D120" s="96" t="s">
        <v>163</v>
      </c>
      <c r="E120" s="51" t="s">
        <v>70</v>
      </c>
      <c r="F120" s="54">
        <v>10.6</v>
      </c>
      <c r="G120" s="56">
        <v>144.6</v>
      </c>
      <c r="H120" s="131" t="s">
        <v>34</v>
      </c>
      <c r="I120" s="47">
        <f t="shared" si="7"/>
        <v>1151</v>
      </c>
      <c r="J120" s="47">
        <f t="shared" si="8"/>
        <v>736</v>
      </c>
      <c r="K120" s="48">
        <f t="shared" si="9"/>
        <v>511</v>
      </c>
      <c r="L120" s="46"/>
      <c r="M120" s="50">
        <f t="shared" si="10"/>
        <v>2301</v>
      </c>
      <c r="N120" s="47">
        <f t="shared" si="11"/>
        <v>1473</v>
      </c>
      <c r="O120" s="47">
        <f t="shared" si="12"/>
        <v>1023</v>
      </c>
      <c r="P120" s="23"/>
      <c r="Q120" s="2">
        <f t="shared" si="70"/>
        <v>3.1416000000000006E-2</v>
      </c>
      <c r="R120" s="13">
        <f t="shared" si="64"/>
        <v>0.5</v>
      </c>
      <c r="S120" s="2">
        <f t="shared" si="71"/>
        <v>4.9087499999999999E-2</v>
      </c>
      <c r="T120" s="13">
        <f t="shared" si="65"/>
        <v>0.5</v>
      </c>
      <c r="U120" s="2">
        <f t="shared" si="72"/>
        <v>7.0685999999999999E-2</v>
      </c>
      <c r="V120" s="13">
        <f t="shared" si="66"/>
        <v>0.5</v>
      </c>
      <c r="W120" s="20">
        <f t="shared" si="73"/>
        <v>3.1416000000000006E-2</v>
      </c>
      <c r="X120" s="22">
        <f t="shared" si="67"/>
        <v>1</v>
      </c>
      <c r="Y120" s="21">
        <f t="shared" si="74"/>
        <v>4.9087499999999999E-2</v>
      </c>
      <c r="Z120" s="22">
        <f t="shared" si="68"/>
        <v>1</v>
      </c>
      <c r="AA120" s="21">
        <f t="shared" si="75"/>
        <v>7.0685999999999999E-2</v>
      </c>
      <c r="AB120" s="22">
        <f t="shared" si="69"/>
        <v>1</v>
      </c>
    </row>
    <row r="121" spans="1:28" s="8" customFormat="1" ht="10" customHeight="1" x14ac:dyDescent="0.15">
      <c r="A121" s="8">
        <v>40095</v>
      </c>
      <c r="C121" s="164" t="s">
        <v>164</v>
      </c>
      <c r="D121" s="154" t="s">
        <v>165</v>
      </c>
      <c r="E121" s="44" t="s">
        <v>70</v>
      </c>
      <c r="F121" s="55">
        <v>7.5</v>
      </c>
      <c r="G121" s="45">
        <v>36.9</v>
      </c>
      <c r="H121" s="59">
        <v>0.4</v>
      </c>
      <c r="I121" s="47">
        <f t="shared" si="7"/>
        <v>294</v>
      </c>
      <c r="J121" s="47">
        <f t="shared" si="8"/>
        <v>188</v>
      </c>
      <c r="K121" s="48">
        <f t="shared" si="9"/>
        <v>131</v>
      </c>
      <c r="L121" s="49"/>
      <c r="M121" s="50">
        <f t="shared" si="10"/>
        <v>587</v>
      </c>
      <c r="N121" s="47">
        <f t="shared" si="11"/>
        <v>376</v>
      </c>
      <c r="O121" s="47">
        <f t="shared" si="12"/>
        <v>261</v>
      </c>
      <c r="P121" s="23"/>
      <c r="Q121" s="2">
        <f t="shared" si="70"/>
        <v>3.1416000000000006E-2</v>
      </c>
      <c r="R121" s="13">
        <f t="shared" si="64"/>
        <v>0.5</v>
      </c>
      <c r="S121" s="2">
        <f t="shared" si="71"/>
        <v>4.9087499999999999E-2</v>
      </c>
      <c r="T121" s="13">
        <f t="shared" si="65"/>
        <v>0.5</v>
      </c>
      <c r="U121" s="2">
        <f t="shared" si="72"/>
        <v>7.0685999999999999E-2</v>
      </c>
      <c r="V121" s="13">
        <f t="shared" si="66"/>
        <v>0.5</v>
      </c>
      <c r="W121" s="20">
        <f t="shared" si="73"/>
        <v>3.1416000000000006E-2</v>
      </c>
      <c r="X121" s="22">
        <f t="shared" si="67"/>
        <v>1</v>
      </c>
      <c r="Y121" s="21">
        <f t="shared" si="74"/>
        <v>4.9087499999999999E-2</v>
      </c>
      <c r="Z121" s="22">
        <f t="shared" si="68"/>
        <v>1</v>
      </c>
      <c r="AA121" s="21">
        <f t="shared" si="75"/>
        <v>7.0685999999999999E-2</v>
      </c>
      <c r="AB121" s="22">
        <f t="shared" si="69"/>
        <v>1</v>
      </c>
    </row>
    <row r="122" spans="1:28" s="8" customFormat="1" ht="10" customHeight="1" x14ac:dyDescent="0.15">
      <c r="A122" s="8">
        <v>40095</v>
      </c>
      <c r="C122" s="164"/>
      <c r="D122" s="154"/>
      <c r="E122" s="51" t="s">
        <v>70</v>
      </c>
      <c r="F122" s="54">
        <v>10.1</v>
      </c>
      <c r="G122" s="56">
        <v>46.1</v>
      </c>
      <c r="H122" s="60">
        <v>0.5</v>
      </c>
      <c r="I122" s="47">
        <f t="shared" si="7"/>
        <v>367</v>
      </c>
      <c r="J122" s="47">
        <f t="shared" si="8"/>
        <v>235</v>
      </c>
      <c r="K122" s="48">
        <f t="shared" si="9"/>
        <v>163</v>
      </c>
      <c r="L122" s="49"/>
      <c r="M122" s="50">
        <f t="shared" si="10"/>
        <v>734</v>
      </c>
      <c r="N122" s="47">
        <f t="shared" si="11"/>
        <v>470</v>
      </c>
      <c r="O122" s="47">
        <f t="shared" si="12"/>
        <v>326</v>
      </c>
      <c r="P122" s="23"/>
      <c r="Q122" s="2">
        <f t="shared" si="70"/>
        <v>3.1416000000000006E-2</v>
      </c>
      <c r="R122" s="13">
        <f t="shared" si="64"/>
        <v>0.5</v>
      </c>
      <c r="S122" s="2">
        <f t="shared" si="71"/>
        <v>4.9087499999999999E-2</v>
      </c>
      <c r="T122" s="13">
        <f t="shared" si="65"/>
        <v>0.5</v>
      </c>
      <c r="U122" s="2">
        <f t="shared" si="72"/>
        <v>7.0685999999999999E-2</v>
      </c>
      <c r="V122" s="13">
        <f t="shared" si="66"/>
        <v>0.5</v>
      </c>
      <c r="W122" s="20">
        <f t="shared" si="73"/>
        <v>3.1416000000000006E-2</v>
      </c>
      <c r="X122" s="22">
        <f t="shared" si="67"/>
        <v>1</v>
      </c>
      <c r="Y122" s="21">
        <f t="shared" si="74"/>
        <v>4.9087499999999999E-2</v>
      </c>
      <c r="Z122" s="22">
        <f t="shared" si="68"/>
        <v>1</v>
      </c>
      <c r="AA122" s="21">
        <f t="shared" si="75"/>
        <v>7.0685999999999999E-2</v>
      </c>
      <c r="AB122" s="22">
        <f t="shared" si="69"/>
        <v>1</v>
      </c>
    </row>
    <row r="123" spans="1:28" s="8" customFormat="1" ht="10" customHeight="1" x14ac:dyDescent="0.15">
      <c r="A123" s="8">
        <v>40095</v>
      </c>
      <c r="C123" s="164"/>
      <c r="D123" s="154"/>
      <c r="E123" s="51" t="s">
        <v>70</v>
      </c>
      <c r="F123" s="54">
        <v>12.6</v>
      </c>
      <c r="G123" s="56">
        <v>55.4</v>
      </c>
      <c r="H123" s="60">
        <v>0.6</v>
      </c>
      <c r="I123" s="47">
        <f t="shared" si="7"/>
        <v>441</v>
      </c>
      <c r="J123" s="47">
        <f t="shared" si="8"/>
        <v>282</v>
      </c>
      <c r="K123" s="48">
        <f t="shared" si="9"/>
        <v>196</v>
      </c>
      <c r="L123" s="49"/>
      <c r="M123" s="50">
        <f t="shared" si="10"/>
        <v>882</v>
      </c>
      <c r="N123" s="47">
        <f t="shared" si="11"/>
        <v>564</v>
      </c>
      <c r="O123" s="47">
        <f t="shared" si="12"/>
        <v>392</v>
      </c>
      <c r="P123" s="23"/>
      <c r="Q123" s="2">
        <f t="shared" si="70"/>
        <v>3.1416000000000006E-2</v>
      </c>
      <c r="R123" s="13">
        <f t="shared" si="64"/>
        <v>0.5</v>
      </c>
      <c r="S123" s="2">
        <f t="shared" si="71"/>
        <v>4.9087499999999999E-2</v>
      </c>
      <c r="T123" s="13">
        <f t="shared" si="65"/>
        <v>0.5</v>
      </c>
      <c r="U123" s="2">
        <f t="shared" si="72"/>
        <v>7.0685999999999999E-2</v>
      </c>
      <c r="V123" s="13">
        <f t="shared" si="66"/>
        <v>0.5</v>
      </c>
      <c r="W123" s="20">
        <f t="shared" si="73"/>
        <v>3.1416000000000006E-2</v>
      </c>
      <c r="X123" s="22">
        <f t="shared" si="67"/>
        <v>1</v>
      </c>
      <c r="Y123" s="21">
        <f t="shared" si="74"/>
        <v>4.9087499999999999E-2</v>
      </c>
      <c r="Z123" s="22">
        <f t="shared" si="68"/>
        <v>1</v>
      </c>
      <c r="AA123" s="21">
        <f t="shared" si="75"/>
        <v>7.0685999999999999E-2</v>
      </c>
      <c r="AB123" s="22">
        <f t="shared" si="69"/>
        <v>1</v>
      </c>
    </row>
    <row r="124" spans="1:28" s="8" customFormat="1" ht="10" customHeight="1" x14ac:dyDescent="0.15">
      <c r="A124" s="8">
        <v>40095</v>
      </c>
      <c r="C124" s="155" t="s">
        <v>166</v>
      </c>
      <c r="D124" s="153" t="s">
        <v>167</v>
      </c>
      <c r="E124" s="51" t="s">
        <v>70</v>
      </c>
      <c r="F124" s="54">
        <v>7.5</v>
      </c>
      <c r="G124" s="56">
        <v>53</v>
      </c>
      <c r="H124" s="60">
        <v>0.4</v>
      </c>
      <c r="I124" s="47">
        <f t="shared" si="7"/>
        <v>422</v>
      </c>
      <c r="J124" s="47">
        <f t="shared" si="8"/>
        <v>270</v>
      </c>
      <c r="K124" s="48">
        <f t="shared" si="9"/>
        <v>187</v>
      </c>
      <c r="L124" s="49"/>
      <c r="M124" s="50">
        <f t="shared" si="10"/>
        <v>844</v>
      </c>
      <c r="N124" s="47">
        <f t="shared" si="11"/>
        <v>540</v>
      </c>
      <c r="O124" s="47">
        <f t="shared" si="12"/>
        <v>375</v>
      </c>
      <c r="P124" s="23"/>
      <c r="Q124" s="2">
        <f t="shared" si="70"/>
        <v>3.1416000000000006E-2</v>
      </c>
      <c r="R124" s="13">
        <f t="shared" si="64"/>
        <v>0.5</v>
      </c>
      <c r="S124" s="2">
        <f t="shared" si="71"/>
        <v>4.9087499999999999E-2</v>
      </c>
      <c r="T124" s="13">
        <f t="shared" si="65"/>
        <v>0.5</v>
      </c>
      <c r="U124" s="2">
        <f t="shared" si="72"/>
        <v>7.0685999999999999E-2</v>
      </c>
      <c r="V124" s="13">
        <f t="shared" si="66"/>
        <v>0.5</v>
      </c>
      <c r="W124" s="20">
        <f t="shared" si="73"/>
        <v>3.1416000000000006E-2</v>
      </c>
      <c r="X124" s="22">
        <f t="shared" si="67"/>
        <v>1</v>
      </c>
      <c r="Y124" s="21">
        <f t="shared" si="74"/>
        <v>4.9087499999999999E-2</v>
      </c>
      <c r="Z124" s="22">
        <f t="shared" si="68"/>
        <v>1</v>
      </c>
      <c r="AA124" s="21">
        <f t="shared" si="75"/>
        <v>7.0685999999999999E-2</v>
      </c>
      <c r="AB124" s="22">
        <f t="shared" si="69"/>
        <v>1</v>
      </c>
    </row>
    <row r="125" spans="1:28" s="8" customFormat="1" ht="10" customHeight="1" x14ac:dyDescent="0.15">
      <c r="A125" s="8">
        <v>40095</v>
      </c>
      <c r="C125" s="164"/>
      <c r="D125" s="154"/>
      <c r="E125" s="51" t="s">
        <v>70</v>
      </c>
      <c r="F125" s="54">
        <v>10.1</v>
      </c>
      <c r="G125" s="56">
        <v>66.3</v>
      </c>
      <c r="H125" s="60">
        <v>0.5</v>
      </c>
      <c r="I125" s="47">
        <f t="shared" ref="I125:I180" si="76">ROUND((((G125/Q125)*0.5)*R125),0)</f>
        <v>528</v>
      </c>
      <c r="J125" s="47">
        <f t="shared" ref="J125:J180" si="77">ROUND((((G125/S125)*0.5)*T125),0)</f>
        <v>338</v>
      </c>
      <c r="K125" s="48">
        <f t="shared" ref="K125:K168" si="78">ROUND((((G125/U125)*0.5)*V125),0)</f>
        <v>234</v>
      </c>
      <c r="L125" s="49"/>
      <c r="M125" s="50">
        <f t="shared" ref="M125:M168" si="79">ROUND((((G125/W125)*0.5)*X125),0)</f>
        <v>1055</v>
      </c>
      <c r="N125" s="47">
        <f t="shared" ref="N125:N168" si="80">ROUND((((G125/Y125)*0.5)*Z125),0)</f>
        <v>675</v>
      </c>
      <c r="O125" s="47">
        <f t="shared" ref="O125:O168" si="81">ROUND((((G125/AA125)*0.5)*AB125),0)</f>
        <v>469</v>
      </c>
      <c r="P125" s="23"/>
      <c r="Q125" s="2">
        <f t="shared" si="70"/>
        <v>3.1416000000000006E-2</v>
      </c>
      <c r="R125" s="13">
        <f t="shared" si="64"/>
        <v>0.5</v>
      </c>
      <c r="S125" s="2">
        <f t="shared" si="71"/>
        <v>4.9087499999999999E-2</v>
      </c>
      <c r="T125" s="13">
        <f t="shared" si="65"/>
        <v>0.5</v>
      </c>
      <c r="U125" s="2">
        <f t="shared" si="72"/>
        <v>7.0685999999999999E-2</v>
      </c>
      <c r="V125" s="13">
        <f t="shared" si="66"/>
        <v>0.5</v>
      </c>
      <c r="W125" s="20">
        <f t="shared" si="73"/>
        <v>3.1416000000000006E-2</v>
      </c>
      <c r="X125" s="22">
        <f t="shared" si="67"/>
        <v>1</v>
      </c>
      <c r="Y125" s="21">
        <f t="shared" si="74"/>
        <v>4.9087499999999999E-2</v>
      </c>
      <c r="Z125" s="22">
        <f t="shared" si="68"/>
        <v>1</v>
      </c>
      <c r="AA125" s="21">
        <f t="shared" si="75"/>
        <v>7.0685999999999999E-2</v>
      </c>
      <c r="AB125" s="22">
        <f t="shared" si="69"/>
        <v>1</v>
      </c>
    </row>
    <row r="126" spans="1:28" s="8" customFormat="1" ht="10" customHeight="1" x14ac:dyDescent="0.15">
      <c r="A126" s="8">
        <v>40095</v>
      </c>
      <c r="C126" s="164"/>
      <c r="D126" s="154"/>
      <c r="E126" s="51" t="s">
        <v>70</v>
      </c>
      <c r="F126" s="54">
        <v>12.6</v>
      </c>
      <c r="G126" s="56">
        <v>79.599999999999994</v>
      </c>
      <c r="H126" s="60">
        <v>0.6</v>
      </c>
      <c r="I126" s="47">
        <f t="shared" si="76"/>
        <v>633</v>
      </c>
      <c r="J126" s="47">
        <f t="shared" si="77"/>
        <v>405</v>
      </c>
      <c r="K126" s="48">
        <f t="shared" si="78"/>
        <v>282</v>
      </c>
      <c r="L126" s="49"/>
      <c r="M126" s="50">
        <f t="shared" si="79"/>
        <v>1267</v>
      </c>
      <c r="N126" s="47">
        <f t="shared" si="80"/>
        <v>811</v>
      </c>
      <c r="O126" s="47">
        <f t="shared" si="81"/>
        <v>563</v>
      </c>
      <c r="P126" s="23"/>
      <c r="Q126" s="2">
        <f t="shared" si="70"/>
        <v>3.1416000000000006E-2</v>
      </c>
      <c r="R126" s="13">
        <f t="shared" si="64"/>
        <v>0.5</v>
      </c>
      <c r="S126" s="2">
        <f t="shared" si="71"/>
        <v>4.9087499999999999E-2</v>
      </c>
      <c r="T126" s="13">
        <f t="shared" si="65"/>
        <v>0.5</v>
      </c>
      <c r="U126" s="2">
        <f t="shared" si="72"/>
        <v>7.0685999999999999E-2</v>
      </c>
      <c r="V126" s="13">
        <f t="shared" si="66"/>
        <v>0.5</v>
      </c>
      <c r="W126" s="20">
        <f t="shared" si="73"/>
        <v>3.1416000000000006E-2</v>
      </c>
      <c r="X126" s="22">
        <f t="shared" si="67"/>
        <v>1</v>
      </c>
      <c r="Y126" s="21">
        <f t="shared" si="74"/>
        <v>4.9087499999999999E-2</v>
      </c>
      <c r="Z126" s="22">
        <f t="shared" si="68"/>
        <v>1</v>
      </c>
      <c r="AA126" s="21">
        <f t="shared" si="75"/>
        <v>7.0685999999999999E-2</v>
      </c>
      <c r="AB126" s="22">
        <f t="shared" si="69"/>
        <v>1</v>
      </c>
    </row>
    <row r="127" spans="1:28" s="8" customFormat="1" ht="10" customHeight="1" x14ac:dyDescent="0.15">
      <c r="A127" s="8">
        <v>40096</v>
      </c>
      <c r="C127" s="155" t="s">
        <v>168</v>
      </c>
      <c r="D127" s="153" t="s">
        <v>169</v>
      </c>
      <c r="E127" s="51" t="s">
        <v>70</v>
      </c>
      <c r="F127" s="54">
        <v>7.5</v>
      </c>
      <c r="G127" s="56">
        <v>69.2</v>
      </c>
      <c r="H127" s="60">
        <v>0.4</v>
      </c>
      <c r="I127" s="47">
        <f t="shared" si="76"/>
        <v>551</v>
      </c>
      <c r="J127" s="47">
        <f t="shared" si="77"/>
        <v>352</v>
      </c>
      <c r="K127" s="48">
        <f t="shared" si="78"/>
        <v>245</v>
      </c>
      <c r="L127" s="49"/>
      <c r="M127" s="50">
        <f t="shared" si="79"/>
        <v>1101</v>
      </c>
      <c r="N127" s="47">
        <f t="shared" si="80"/>
        <v>705</v>
      </c>
      <c r="O127" s="47">
        <f t="shared" si="81"/>
        <v>489</v>
      </c>
      <c r="P127" s="23"/>
      <c r="Q127" s="2">
        <f t="shared" si="70"/>
        <v>3.1416000000000006E-2</v>
      </c>
      <c r="R127" s="13">
        <f t="shared" si="64"/>
        <v>0.5</v>
      </c>
      <c r="S127" s="2">
        <f t="shared" si="71"/>
        <v>4.9087499999999999E-2</v>
      </c>
      <c r="T127" s="13">
        <f t="shared" si="65"/>
        <v>0.5</v>
      </c>
      <c r="U127" s="2">
        <f t="shared" si="72"/>
        <v>7.0685999999999999E-2</v>
      </c>
      <c r="V127" s="13">
        <f t="shared" si="66"/>
        <v>0.5</v>
      </c>
      <c r="W127" s="20">
        <f t="shared" si="73"/>
        <v>3.1416000000000006E-2</v>
      </c>
      <c r="X127" s="22">
        <f t="shared" si="67"/>
        <v>1</v>
      </c>
      <c r="Y127" s="21">
        <f t="shared" si="74"/>
        <v>4.9087499999999999E-2</v>
      </c>
      <c r="Z127" s="22">
        <f t="shared" si="68"/>
        <v>1</v>
      </c>
      <c r="AA127" s="21">
        <f t="shared" si="75"/>
        <v>7.0685999999999999E-2</v>
      </c>
      <c r="AB127" s="22">
        <f t="shared" si="69"/>
        <v>1</v>
      </c>
    </row>
    <row r="128" spans="1:28" s="8" customFormat="1" ht="10" customHeight="1" x14ac:dyDescent="0.15">
      <c r="A128" s="8">
        <v>40096</v>
      </c>
      <c r="C128" s="164"/>
      <c r="D128" s="154"/>
      <c r="E128" s="51" t="s">
        <v>70</v>
      </c>
      <c r="F128" s="54">
        <v>10.1</v>
      </c>
      <c r="G128" s="56">
        <v>86.4</v>
      </c>
      <c r="H128" s="60">
        <v>0.5</v>
      </c>
      <c r="I128" s="47">
        <f t="shared" si="76"/>
        <v>688</v>
      </c>
      <c r="J128" s="47">
        <f t="shared" si="77"/>
        <v>440</v>
      </c>
      <c r="K128" s="48">
        <f t="shared" si="78"/>
        <v>306</v>
      </c>
      <c r="L128" s="49"/>
      <c r="M128" s="50">
        <f t="shared" si="79"/>
        <v>1375</v>
      </c>
      <c r="N128" s="47">
        <f t="shared" si="80"/>
        <v>880</v>
      </c>
      <c r="O128" s="47">
        <f t="shared" si="81"/>
        <v>611</v>
      </c>
      <c r="P128" s="23"/>
      <c r="Q128" s="2">
        <f t="shared" si="70"/>
        <v>3.1416000000000006E-2</v>
      </c>
      <c r="R128" s="13">
        <f t="shared" si="64"/>
        <v>0.5</v>
      </c>
      <c r="S128" s="2">
        <f t="shared" si="71"/>
        <v>4.9087499999999999E-2</v>
      </c>
      <c r="T128" s="13">
        <f t="shared" si="65"/>
        <v>0.5</v>
      </c>
      <c r="U128" s="2">
        <f t="shared" si="72"/>
        <v>7.0685999999999999E-2</v>
      </c>
      <c r="V128" s="13">
        <f t="shared" si="66"/>
        <v>0.5</v>
      </c>
      <c r="W128" s="20">
        <f t="shared" si="73"/>
        <v>3.1416000000000006E-2</v>
      </c>
      <c r="X128" s="22">
        <f t="shared" si="67"/>
        <v>1</v>
      </c>
      <c r="Y128" s="21">
        <f t="shared" si="74"/>
        <v>4.9087499999999999E-2</v>
      </c>
      <c r="Z128" s="22">
        <f t="shared" si="68"/>
        <v>1</v>
      </c>
      <c r="AA128" s="21">
        <f t="shared" si="75"/>
        <v>7.0685999999999999E-2</v>
      </c>
      <c r="AB128" s="22">
        <f t="shared" si="69"/>
        <v>1</v>
      </c>
    </row>
    <row r="129" spans="1:28" s="8" customFormat="1" ht="10" customHeight="1" x14ac:dyDescent="0.15">
      <c r="A129" s="8">
        <v>40096</v>
      </c>
      <c r="C129" s="164"/>
      <c r="D129" s="154"/>
      <c r="E129" s="51" t="s">
        <v>70</v>
      </c>
      <c r="F129" s="54">
        <v>12.6</v>
      </c>
      <c r="G129" s="56">
        <v>103.7</v>
      </c>
      <c r="H129" s="60">
        <v>0.6</v>
      </c>
      <c r="I129" s="47">
        <f t="shared" si="76"/>
        <v>825</v>
      </c>
      <c r="J129" s="47">
        <f t="shared" si="77"/>
        <v>528</v>
      </c>
      <c r="K129" s="48">
        <f t="shared" si="78"/>
        <v>367</v>
      </c>
      <c r="L129" s="49"/>
      <c r="M129" s="50">
        <f t="shared" si="79"/>
        <v>1650</v>
      </c>
      <c r="N129" s="47">
        <f t="shared" si="80"/>
        <v>1056</v>
      </c>
      <c r="O129" s="47">
        <f t="shared" si="81"/>
        <v>734</v>
      </c>
      <c r="P129" s="23"/>
      <c r="Q129" s="2">
        <f t="shared" si="70"/>
        <v>3.1416000000000006E-2</v>
      </c>
      <c r="R129" s="13">
        <f t="shared" si="64"/>
        <v>0.5</v>
      </c>
      <c r="S129" s="2">
        <f t="shared" si="71"/>
        <v>4.9087499999999999E-2</v>
      </c>
      <c r="T129" s="13">
        <f t="shared" si="65"/>
        <v>0.5</v>
      </c>
      <c r="U129" s="2">
        <f t="shared" si="72"/>
        <v>7.0685999999999999E-2</v>
      </c>
      <c r="V129" s="13">
        <f t="shared" si="66"/>
        <v>0.5</v>
      </c>
      <c r="W129" s="20">
        <f t="shared" si="73"/>
        <v>3.1416000000000006E-2</v>
      </c>
      <c r="X129" s="22">
        <f t="shared" si="67"/>
        <v>1</v>
      </c>
      <c r="Y129" s="21">
        <f t="shared" si="74"/>
        <v>4.9087499999999999E-2</v>
      </c>
      <c r="Z129" s="22">
        <f t="shared" si="68"/>
        <v>1</v>
      </c>
      <c r="AA129" s="21">
        <f t="shared" si="75"/>
        <v>7.0685999999999999E-2</v>
      </c>
      <c r="AB129" s="22">
        <f t="shared" si="69"/>
        <v>1</v>
      </c>
    </row>
    <row r="130" spans="1:28" s="8" customFormat="1" ht="10" customHeight="1" x14ac:dyDescent="0.15">
      <c r="A130" s="8">
        <v>40097</v>
      </c>
      <c r="C130" s="155" t="s">
        <v>170</v>
      </c>
      <c r="D130" s="153" t="s">
        <v>171</v>
      </c>
      <c r="E130" s="51" t="s">
        <v>70</v>
      </c>
      <c r="F130" s="54">
        <v>7.5</v>
      </c>
      <c r="G130" s="56">
        <v>85.3</v>
      </c>
      <c r="H130" s="60">
        <v>0.4</v>
      </c>
      <c r="I130" s="47">
        <f t="shared" si="76"/>
        <v>679</v>
      </c>
      <c r="J130" s="47">
        <f t="shared" si="77"/>
        <v>434</v>
      </c>
      <c r="K130" s="48">
        <f t="shared" si="78"/>
        <v>302</v>
      </c>
      <c r="L130" s="49"/>
      <c r="M130" s="50">
        <f t="shared" si="79"/>
        <v>1358</v>
      </c>
      <c r="N130" s="47">
        <f t="shared" si="80"/>
        <v>869</v>
      </c>
      <c r="O130" s="47">
        <f t="shared" si="81"/>
        <v>603</v>
      </c>
      <c r="P130" s="23"/>
      <c r="Q130" s="2">
        <f t="shared" si="70"/>
        <v>3.1416000000000006E-2</v>
      </c>
      <c r="R130" s="13">
        <f t="shared" si="64"/>
        <v>0.5</v>
      </c>
      <c r="S130" s="2">
        <f t="shared" si="71"/>
        <v>4.9087499999999999E-2</v>
      </c>
      <c r="T130" s="13">
        <f t="shared" si="65"/>
        <v>0.5</v>
      </c>
      <c r="U130" s="2">
        <f t="shared" si="72"/>
        <v>7.0685999999999999E-2</v>
      </c>
      <c r="V130" s="13">
        <f t="shared" si="66"/>
        <v>0.5</v>
      </c>
      <c r="W130" s="20">
        <f t="shared" si="73"/>
        <v>3.1416000000000006E-2</v>
      </c>
      <c r="X130" s="22">
        <f t="shared" si="67"/>
        <v>1</v>
      </c>
      <c r="Y130" s="21">
        <f t="shared" si="74"/>
        <v>4.9087499999999999E-2</v>
      </c>
      <c r="Z130" s="22">
        <f t="shared" si="68"/>
        <v>1</v>
      </c>
      <c r="AA130" s="21">
        <f t="shared" si="75"/>
        <v>7.0685999999999999E-2</v>
      </c>
      <c r="AB130" s="22">
        <f t="shared" si="69"/>
        <v>1</v>
      </c>
    </row>
    <row r="131" spans="1:28" s="8" customFormat="1" ht="10" customHeight="1" x14ac:dyDescent="0.15">
      <c r="A131" s="8">
        <v>40097</v>
      </c>
      <c r="C131" s="164"/>
      <c r="D131" s="154"/>
      <c r="E131" s="51" t="s">
        <v>70</v>
      </c>
      <c r="F131" s="54">
        <v>10.1</v>
      </c>
      <c r="G131" s="56">
        <v>106.6</v>
      </c>
      <c r="H131" s="60">
        <v>0.5</v>
      </c>
      <c r="I131" s="47">
        <f t="shared" si="76"/>
        <v>848</v>
      </c>
      <c r="J131" s="47">
        <f t="shared" si="77"/>
        <v>543</v>
      </c>
      <c r="K131" s="48">
        <f t="shared" si="78"/>
        <v>377</v>
      </c>
      <c r="L131" s="49"/>
      <c r="M131" s="50">
        <f t="shared" si="79"/>
        <v>1697</v>
      </c>
      <c r="N131" s="47">
        <f t="shared" si="80"/>
        <v>1086</v>
      </c>
      <c r="O131" s="47">
        <f t="shared" si="81"/>
        <v>754</v>
      </c>
      <c r="P131" s="23"/>
      <c r="Q131" s="2">
        <f t="shared" si="70"/>
        <v>3.1416000000000006E-2</v>
      </c>
      <c r="R131" s="13">
        <f t="shared" si="64"/>
        <v>0.5</v>
      </c>
      <c r="S131" s="2">
        <f t="shared" si="71"/>
        <v>4.9087499999999999E-2</v>
      </c>
      <c r="T131" s="13">
        <f t="shared" si="65"/>
        <v>0.5</v>
      </c>
      <c r="U131" s="2">
        <f t="shared" si="72"/>
        <v>7.0685999999999999E-2</v>
      </c>
      <c r="V131" s="13">
        <f t="shared" si="66"/>
        <v>0.5</v>
      </c>
      <c r="W131" s="20">
        <f t="shared" si="73"/>
        <v>3.1416000000000006E-2</v>
      </c>
      <c r="X131" s="22">
        <f t="shared" si="67"/>
        <v>1</v>
      </c>
      <c r="Y131" s="21">
        <f t="shared" si="74"/>
        <v>4.9087499999999999E-2</v>
      </c>
      <c r="Z131" s="22">
        <f t="shared" si="68"/>
        <v>1</v>
      </c>
      <c r="AA131" s="21">
        <f t="shared" si="75"/>
        <v>7.0685999999999999E-2</v>
      </c>
      <c r="AB131" s="22">
        <f t="shared" si="69"/>
        <v>1</v>
      </c>
    </row>
    <row r="132" spans="1:28" s="8" customFormat="1" ht="10" customHeight="1" x14ac:dyDescent="0.15">
      <c r="A132" s="8">
        <v>40097</v>
      </c>
      <c r="C132" s="164"/>
      <c r="D132" s="154"/>
      <c r="E132" s="51" t="s">
        <v>70</v>
      </c>
      <c r="F132" s="54">
        <v>12.6</v>
      </c>
      <c r="G132" s="56">
        <v>127.9</v>
      </c>
      <c r="H132" s="60">
        <v>0.6</v>
      </c>
      <c r="I132" s="47">
        <f t="shared" si="76"/>
        <v>1018</v>
      </c>
      <c r="J132" s="47">
        <f t="shared" si="77"/>
        <v>651</v>
      </c>
      <c r="K132" s="48">
        <f t="shared" si="78"/>
        <v>452</v>
      </c>
      <c r="L132" s="49"/>
      <c r="M132" s="50">
        <f t="shared" si="79"/>
        <v>2036</v>
      </c>
      <c r="N132" s="47">
        <f t="shared" si="80"/>
        <v>1303</v>
      </c>
      <c r="O132" s="47">
        <f t="shared" si="81"/>
        <v>905</v>
      </c>
      <c r="P132" s="23"/>
      <c r="Q132" s="2">
        <f t="shared" si="70"/>
        <v>3.1416000000000006E-2</v>
      </c>
      <c r="R132" s="13">
        <f t="shared" si="64"/>
        <v>0.5</v>
      </c>
      <c r="S132" s="2">
        <f t="shared" si="71"/>
        <v>4.9087499999999999E-2</v>
      </c>
      <c r="T132" s="13">
        <f t="shared" si="65"/>
        <v>0.5</v>
      </c>
      <c r="U132" s="2">
        <f t="shared" si="72"/>
        <v>7.0685999999999999E-2</v>
      </c>
      <c r="V132" s="13">
        <f t="shared" si="66"/>
        <v>0.5</v>
      </c>
      <c r="W132" s="20">
        <f t="shared" si="73"/>
        <v>3.1416000000000006E-2</v>
      </c>
      <c r="X132" s="22">
        <f t="shared" si="67"/>
        <v>1</v>
      </c>
      <c r="Y132" s="21">
        <f t="shared" si="74"/>
        <v>4.9087499999999999E-2</v>
      </c>
      <c r="Z132" s="22">
        <f t="shared" si="68"/>
        <v>1</v>
      </c>
      <c r="AA132" s="21">
        <f t="shared" si="75"/>
        <v>7.0685999999999999E-2</v>
      </c>
      <c r="AB132" s="22">
        <f t="shared" si="69"/>
        <v>1</v>
      </c>
    </row>
    <row r="133" spans="1:28" s="8" customFormat="1" ht="10" customHeight="1" x14ac:dyDescent="0.15">
      <c r="A133" s="8">
        <v>40097</v>
      </c>
      <c r="C133" s="155" t="s">
        <v>172</v>
      </c>
      <c r="D133" s="153" t="s">
        <v>173</v>
      </c>
      <c r="E133" s="51" t="s">
        <v>70</v>
      </c>
      <c r="F133" s="54">
        <v>7.5</v>
      </c>
      <c r="G133" s="56">
        <v>109.4</v>
      </c>
      <c r="H133" s="60">
        <v>0.4</v>
      </c>
      <c r="I133" s="47">
        <f t="shared" si="76"/>
        <v>871</v>
      </c>
      <c r="J133" s="47">
        <f t="shared" si="77"/>
        <v>557</v>
      </c>
      <c r="K133" s="48">
        <f t="shared" si="78"/>
        <v>387</v>
      </c>
      <c r="L133" s="49"/>
      <c r="M133" s="50">
        <f t="shared" si="79"/>
        <v>1741</v>
      </c>
      <c r="N133" s="47">
        <f t="shared" si="80"/>
        <v>1114</v>
      </c>
      <c r="O133" s="47">
        <f t="shared" si="81"/>
        <v>774</v>
      </c>
      <c r="P133" s="23"/>
      <c r="Q133" s="2">
        <f t="shared" si="70"/>
        <v>3.1416000000000006E-2</v>
      </c>
      <c r="R133" s="13">
        <f t="shared" si="64"/>
        <v>0.5</v>
      </c>
      <c r="S133" s="2">
        <f t="shared" si="71"/>
        <v>4.9087499999999999E-2</v>
      </c>
      <c r="T133" s="13">
        <f t="shared" si="65"/>
        <v>0.5</v>
      </c>
      <c r="U133" s="2">
        <f t="shared" si="72"/>
        <v>7.0685999999999999E-2</v>
      </c>
      <c r="V133" s="13">
        <f t="shared" si="66"/>
        <v>0.5</v>
      </c>
      <c r="W133" s="20">
        <f t="shared" si="73"/>
        <v>3.1416000000000006E-2</v>
      </c>
      <c r="X133" s="22">
        <f t="shared" si="67"/>
        <v>1</v>
      </c>
      <c r="Y133" s="21">
        <f t="shared" si="74"/>
        <v>4.9087499999999999E-2</v>
      </c>
      <c r="Z133" s="22">
        <f t="shared" si="68"/>
        <v>1</v>
      </c>
      <c r="AA133" s="21">
        <f t="shared" si="75"/>
        <v>7.0685999999999999E-2</v>
      </c>
      <c r="AB133" s="22">
        <f t="shared" si="69"/>
        <v>1</v>
      </c>
    </row>
    <row r="134" spans="1:28" s="8" customFormat="1" ht="10" customHeight="1" x14ac:dyDescent="0.15">
      <c r="A134" s="8">
        <v>40097</v>
      </c>
      <c r="C134" s="164"/>
      <c r="D134" s="154"/>
      <c r="E134" s="51" t="s">
        <v>70</v>
      </c>
      <c r="F134" s="54">
        <v>10.1</v>
      </c>
      <c r="G134" s="56">
        <v>136.80000000000001</v>
      </c>
      <c r="H134" s="60">
        <v>0.5</v>
      </c>
      <c r="I134" s="47">
        <f t="shared" si="76"/>
        <v>1089</v>
      </c>
      <c r="J134" s="47">
        <f t="shared" si="77"/>
        <v>697</v>
      </c>
      <c r="K134" s="48">
        <f t="shared" si="78"/>
        <v>484</v>
      </c>
      <c r="L134" s="49"/>
      <c r="M134" s="50">
        <f t="shared" si="79"/>
        <v>2177</v>
      </c>
      <c r="N134" s="47">
        <f t="shared" si="80"/>
        <v>1393</v>
      </c>
      <c r="O134" s="47">
        <f t="shared" si="81"/>
        <v>968</v>
      </c>
      <c r="P134" s="23"/>
      <c r="Q134" s="2">
        <f t="shared" si="70"/>
        <v>3.1416000000000006E-2</v>
      </c>
      <c r="R134" s="13">
        <f t="shared" si="64"/>
        <v>0.5</v>
      </c>
      <c r="S134" s="2">
        <f t="shared" si="71"/>
        <v>4.9087499999999999E-2</v>
      </c>
      <c r="T134" s="13">
        <f t="shared" si="65"/>
        <v>0.5</v>
      </c>
      <c r="U134" s="2">
        <f t="shared" si="72"/>
        <v>7.0685999999999999E-2</v>
      </c>
      <c r="V134" s="13">
        <f t="shared" si="66"/>
        <v>0.5</v>
      </c>
      <c r="W134" s="20">
        <f t="shared" si="73"/>
        <v>3.1416000000000006E-2</v>
      </c>
      <c r="X134" s="22">
        <f t="shared" si="67"/>
        <v>1</v>
      </c>
      <c r="Y134" s="21">
        <f t="shared" si="74"/>
        <v>4.9087499999999999E-2</v>
      </c>
      <c r="Z134" s="22">
        <f t="shared" si="68"/>
        <v>1</v>
      </c>
      <c r="AA134" s="21">
        <f t="shared" si="75"/>
        <v>7.0685999999999999E-2</v>
      </c>
      <c r="AB134" s="22">
        <f t="shared" si="69"/>
        <v>1</v>
      </c>
    </row>
    <row r="135" spans="1:28" s="8" customFormat="1" x14ac:dyDescent="0.15">
      <c r="A135" s="8">
        <v>40097</v>
      </c>
      <c r="C135" s="164"/>
      <c r="D135" s="154"/>
      <c r="E135" s="51" t="s">
        <v>70</v>
      </c>
      <c r="F135" s="54">
        <v>12.6</v>
      </c>
      <c r="G135" s="56">
        <v>164.2</v>
      </c>
      <c r="H135" s="60">
        <v>0.6</v>
      </c>
      <c r="I135" s="47">
        <f t="shared" si="76"/>
        <v>1307</v>
      </c>
      <c r="J135" s="47">
        <f t="shared" si="77"/>
        <v>836</v>
      </c>
      <c r="K135" s="48">
        <f t="shared" si="78"/>
        <v>581</v>
      </c>
      <c r="L135" s="49"/>
      <c r="M135" s="50">
        <f t="shared" si="79"/>
        <v>2613</v>
      </c>
      <c r="N135" s="47">
        <f t="shared" si="80"/>
        <v>1673</v>
      </c>
      <c r="O135" s="47">
        <f t="shared" si="81"/>
        <v>1161</v>
      </c>
      <c r="P135" s="23"/>
      <c r="Q135" s="2">
        <f t="shared" si="70"/>
        <v>3.1416000000000006E-2</v>
      </c>
      <c r="R135" s="13">
        <f t="shared" si="64"/>
        <v>0.5</v>
      </c>
      <c r="S135" s="2">
        <f t="shared" si="71"/>
        <v>4.9087499999999999E-2</v>
      </c>
      <c r="T135" s="13">
        <f t="shared" si="65"/>
        <v>0.5</v>
      </c>
      <c r="U135" s="2">
        <f t="shared" si="72"/>
        <v>7.0685999999999999E-2</v>
      </c>
      <c r="V135" s="13">
        <f t="shared" si="66"/>
        <v>0.5</v>
      </c>
      <c r="W135" s="20">
        <f t="shared" si="73"/>
        <v>3.1416000000000006E-2</v>
      </c>
      <c r="X135" s="22">
        <f t="shared" si="67"/>
        <v>1</v>
      </c>
      <c r="Y135" s="21">
        <f t="shared" si="74"/>
        <v>4.9087499999999999E-2</v>
      </c>
      <c r="Z135" s="22">
        <f t="shared" si="68"/>
        <v>1</v>
      </c>
      <c r="AA135" s="21">
        <f t="shared" si="75"/>
        <v>7.0685999999999999E-2</v>
      </c>
      <c r="AB135" s="22">
        <f t="shared" si="69"/>
        <v>1</v>
      </c>
    </row>
    <row r="136" spans="1:28" s="8" customFormat="1" x14ac:dyDescent="0.15">
      <c r="A136" s="8">
        <v>40097</v>
      </c>
      <c r="C136" s="155" t="s">
        <v>174</v>
      </c>
      <c r="D136" s="153" t="s">
        <v>175</v>
      </c>
      <c r="E136" s="51" t="s">
        <v>70</v>
      </c>
      <c r="F136" s="54">
        <v>10.1</v>
      </c>
      <c r="G136" s="56">
        <v>49.5</v>
      </c>
      <c r="H136" s="60" t="s">
        <v>34</v>
      </c>
      <c r="I136" s="47">
        <f t="shared" si="76"/>
        <v>394</v>
      </c>
      <c r="J136" s="47">
        <f t="shared" si="77"/>
        <v>252</v>
      </c>
      <c r="K136" s="48">
        <f t="shared" si="78"/>
        <v>175</v>
      </c>
      <c r="L136" s="49"/>
      <c r="M136" s="50">
        <f t="shared" si="79"/>
        <v>788</v>
      </c>
      <c r="N136" s="47">
        <f t="shared" si="80"/>
        <v>504</v>
      </c>
      <c r="O136" s="47">
        <f t="shared" si="81"/>
        <v>350</v>
      </c>
      <c r="P136" s="23"/>
      <c r="Q136" s="2">
        <f t="shared" si="70"/>
        <v>3.1416000000000006E-2</v>
      </c>
      <c r="R136" s="13">
        <f t="shared" si="64"/>
        <v>0.5</v>
      </c>
      <c r="S136" s="2">
        <f t="shared" si="71"/>
        <v>4.9087499999999999E-2</v>
      </c>
      <c r="T136" s="13">
        <f t="shared" si="65"/>
        <v>0.5</v>
      </c>
      <c r="U136" s="2">
        <f t="shared" si="72"/>
        <v>7.0685999999999999E-2</v>
      </c>
      <c r="V136" s="13">
        <f t="shared" si="66"/>
        <v>0.5</v>
      </c>
      <c r="W136" s="20">
        <f t="shared" si="73"/>
        <v>3.1416000000000006E-2</v>
      </c>
      <c r="X136" s="22">
        <f t="shared" si="67"/>
        <v>1</v>
      </c>
      <c r="Y136" s="21">
        <f t="shared" si="74"/>
        <v>4.9087499999999999E-2</v>
      </c>
      <c r="Z136" s="22">
        <f t="shared" si="68"/>
        <v>1</v>
      </c>
      <c r="AA136" s="21">
        <f t="shared" si="75"/>
        <v>7.0685999999999999E-2</v>
      </c>
      <c r="AB136" s="22">
        <f t="shared" si="69"/>
        <v>1</v>
      </c>
    </row>
    <row r="137" spans="1:28" s="8" customFormat="1" x14ac:dyDescent="0.15">
      <c r="A137" s="8">
        <v>40097</v>
      </c>
      <c r="C137" s="164"/>
      <c r="D137" s="154"/>
      <c r="E137" s="54">
        <v>5.5</v>
      </c>
      <c r="F137" s="54">
        <v>5.9</v>
      </c>
      <c r="G137" s="56">
        <f>ROUNDDOWN(E137*F137,1)</f>
        <v>32.4</v>
      </c>
      <c r="H137" s="60" t="s">
        <v>35</v>
      </c>
      <c r="I137" s="47">
        <f t="shared" si="76"/>
        <v>258</v>
      </c>
      <c r="J137" s="47">
        <f t="shared" si="77"/>
        <v>165</v>
      </c>
      <c r="K137" s="48">
        <f t="shared" si="78"/>
        <v>115</v>
      </c>
      <c r="L137" s="49"/>
      <c r="M137" s="50">
        <f t="shared" si="79"/>
        <v>516</v>
      </c>
      <c r="N137" s="47">
        <f t="shared" si="80"/>
        <v>330</v>
      </c>
      <c r="O137" s="47">
        <f t="shared" si="81"/>
        <v>229</v>
      </c>
      <c r="P137" s="23"/>
      <c r="Q137" s="2">
        <f t="shared" si="70"/>
        <v>3.1416000000000006E-2</v>
      </c>
      <c r="R137" s="13">
        <f t="shared" si="64"/>
        <v>0.5</v>
      </c>
      <c r="S137" s="2">
        <f t="shared" si="71"/>
        <v>4.9087499999999999E-2</v>
      </c>
      <c r="T137" s="13">
        <f t="shared" si="65"/>
        <v>0.5</v>
      </c>
      <c r="U137" s="2">
        <f t="shared" si="72"/>
        <v>7.0685999999999999E-2</v>
      </c>
      <c r="V137" s="13">
        <f t="shared" si="66"/>
        <v>0.5</v>
      </c>
      <c r="W137" s="20">
        <f t="shared" si="73"/>
        <v>3.1416000000000006E-2</v>
      </c>
      <c r="X137" s="22">
        <f t="shared" si="67"/>
        <v>1</v>
      </c>
      <c r="Y137" s="21">
        <f t="shared" si="74"/>
        <v>4.9087499999999999E-2</v>
      </c>
      <c r="Z137" s="22">
        <f t="shared" si="68"/>
        <v>1</v>
      </c>
      <c r="AA137" s="21">
        <f t="shared" si="75"/>
        <v>7.0685999999999999E-2</v>
      </c>
      <c r="AB137" s="22">
        <f t="shared" si="69"/>
        <v>1</v>
      </c>
    </row>
    <row r="138" spans="1:28" s="8" customFormat="1" x14ac:dyDescent="0.15">
      <c r="A138" s="8">
        <v>40097</v>
      </c>
      <c r="C138" s="155" t="s">
        <v>176</v>
      </c>
      <c r="D138" s="153" t="s">
        <v>177</v>
      </c>
      <c r="E138" s="51" t="s">
        <v>70</v>
      </c>
      <c r="F138" s="54">
        <v>10.1</v>
      </c>
      <c r="G138" s="56">
        <v>70.599999999999994</v>
      </c>
      <c r="H138" s="60" t="s">
        <v>34</v>
      </c>
      <c r="I138" s="47">
        <f t="shared" si="76"/>
        <v>562</v>
      </c>
      <c r="J138" s="47">
        <f t="shared" si="77"/>
        <v>360</v>
      </c>
      <c r="K138" s="48">
        <f t="shared" si="78"/>
        <v>250</v>
      </c>
      <c r="L138" s="49"/>
      <c r="M138" s="50">
        <f t="shared" si="79"/>
        <v>1124</v>
      </c>
      <c r="N138" s="47">
        <f t="shared" si="80"/>
        <v>719</v>
      </c>
      <c r="O138" s="47">
        <f t="shared" si="81"/>
        <v>499</v>
      </c>
      <c r="P138" s="23"/>
      <c r="Q138" s="2">
        <f t="shared" si="70"/>
        <v>3.1416000000000006E-2</v>
      </c>
      <c r="R138" s="13">
        <f t="shared" si="64"/>
        <v>0.5</v>
      </c>
      <c r="S138" s="2">
        <f t="shared" si="71"/>
        <v>4.9087499999999999E-2</v>
      </c>
      <c r="T138" s="13">
        <f t="shared" si="65"/>
        <v>0.5</v>
      </c>
      <c r="U138" s="2">
        <f t="shared" si="72"/>
        <v>7.0685999999999999E-2</v>
      </c>
      <c r="V138" s="13">
        <f t="shared" si="66"/>
        <v>0.5</v>
      </c>
      <c r="W138" s="20">
        <f t="shared" si="73"/>
        <v>3.1416000000000006E-2</v>
      </c>
      <c r="X138" s="22">
        <f t="shared" si="67"/>
        <v>1</v>
      </c>
      <c r="Y138" s="21">
        <f t="shared" si="74"/>
        <v>4.9087499999999999E-2</v>
      </c>
      <c r="Z138" s="22">
        <f t="shared" si="68"/>
        <v>1</v>
      </c>
      <c r="AA138" s="21">
        <f t="shared" si="75"/>
        <v>7.0685999999999999E-2</v>
      </c>
      <c r="AB138" s="22">
        <f t="shared" si="69"/>
        <v>1</v>
      </c>
    </row>
    <row r="139" spans="1:28" s="8" customFormat="1" x14ac:dyDescent="0.15">
      <c r="A139" s="8">
        <v>40097</v>
      </c>
      <c r="C139" s="164"/>
      <c r="D139" s="154"/>
      <c r="E139" s="54">
        <v>7.5</v>
      </c>
      <c r="F139" s="54">
        <v>5.9</v>
      </c>
      <c r="G139" s="56">
        <f>ROUNDDOWN(E139*F139,1)</f>
        <v>44.2</v>
      </c>
      <c r="H139" s="60" t="s">
        <v>35</v>
      </c>
      <c r="I139" s="47">
        <f t="shared" si="76"/>
        <v>352</v>
      </c>
      <c r="J139" s="47">
        <f t="shared" si="77"/>
        <v>225</v>
      </c>
      <c r="K139" s="48">
        <f t="shared" si="78"/>
        <v>156</v>
      </c>
      <c r="L139" s="49"/>
      <c r="M139" s="50">
        <f t="shared" si="79"/>
        <v>703</v>
      </c>
      <c r="N139" s="47">
        <f t="shared" si="80"/>
        <v>450</v>
      </c>
      <c r="O139" s="47">
        <f t="shared" si="81"/>
        <v>313</v>
      </c>
      <c r="P139" s="23"/>
      <c r="Q139" s="2">
        <f t="shared" si="70"/>
        <v>3.1416000000000006E-2</v>
      </c>
      <c r="R139" s="13">
        <f t="shared" si="64"/>
        <v>0.5</v>
      </c>
      <c r="S139" s="2">
        <f t="shared" si="71"/>
        <v>4.9087499999999999E-2</v>
      </c>
      <c r="T139" s="13">
        <f t="shared" si="65"/>
        <v>0.5</v>
      </c>
      <c r="U139" s="2">
        <f t="shared" si="72"/>
        <v>7.0685999999999999E-2</v>
      </c>
      <c r="V139" s="13">
        <f t="shared" si="66"/>
        <v>0.5</v>
      </c>
      <c r="W139" s="20">
        <f t="shared" si="73"/>
        <v>3.1416000000000006E-2</v>
      </c>
      <c r="X139" s="22">
        <f t="shared" si="67"/>
        <v>1</v>
      </c>
      <c r="Y139" s="21">
        <f t="shared" si="74"/>
        <v>4.9087499999999999E-2</v>
      </c>
      <c r="Z139" s="22">
        <f t="shared" si="68"/>
        <v>1</v>
      </c>
      <c r="AA139" s="21">
        <f t="shared" si="75"/>
        <v>7.0685999999999999E-2</v>
      </c>
      <c r="AB139" s="22">
        <f t="shared" si="69"/>
        <v>1</v>
      </c>
    </row>
    <row r="140" spans="1:28" s="8" customFormat="1" x14ac:dyDescent="0.15">
      <c r="A140" s="8">
        <v>40097</v>
      </c>
      <c r="C140" s="155" t="s">
        <v>178</v>
      </c>
      <c r="D140" s="153" t="s">
        <v>179</v>
      </c>
      <c r="E140" s="51" t="s">
        <v>70</v>
      </c>
      <c r="F140" s="54">
        <v>10.1</v>
      </c>
      <c r="G140" s="56">
        <v>91.7</v>
      </c>
      <c r="H140" s="60" t="s">
        <v>34</v>
      </c>
      <c r="I140" s="47">
        <f t="shared" si="76"/>
        <v>730</v>
      </c>
      <c r="J140" s="47">
        <f t="shared" si="77"/>
        <v>467</v>
      </c>
      <c r="K140" s="48">
        <f t="shared" si="78"/>
        <v>324</v>
      </c>
      <c r="L140" s="49"/>
      <c r="M140" s="50">
        <f t="shared" si="79"/>
        <v>1459</v>
      </c>
      <c r="N140" s="47">
        <f t="shared" si="80"/>
        <v>934</v>
      </c>
      <c r="O140" s="47">
        <f t="shared" si="81"/>
        <v>649</v>
      </c>
      <c r="P140" s="23"/>
      <c r="Q140" s="2">
        <f t="shared" si="70"/>
        <v>3.1416000000000006E-2</v>
      </c>
      <c r="R140" s="13">
        <f t="shared" si="64"/>
        <v>0.5</v>
      </c>
      <c r="S140" s="2">
        <f t="shared" si="71"/>
        <v>4.9087499999999999E-2</v>
      </c>
      <c r="T140" s="13">
        <f t="shared" si="65"/>
        <v>0.5</v>
      </c>
      <c r="U140" s="2">
        <f t="shared" si="72"/>
        <v>7.0685999999999999E-2</v>
      </c>
      <c r="V140" s="13">
        <f t="shared" si="66"/>
        <v>0.5</v>
      </c>
      <c r="W140" s="20">
        <f t="shared" si="73"/>
        <v>3.1416000000000006E-2</v>
      </c>
      <c r="X140" s="22">
        <f t="shared" si="67"/>
        <v>1</v>
      </c>
      <c r="Y140" s="21">
        <f t="shared" si="74"/>
        <v>4.9087499999999999E-2</v>
      </c>
      <c r="Z140" s="22">
        <f t="shared" si="68"/>
        <v>1</v>
      </c>
      <c r="AA140" s="21">
        <f t="shared" si="75"/>
        <v>7.0685999999999999E-2</v>
      </c>
      <c r="AB140" s="22">
        <f t="shared" si="69"/>
        <v>1</v>
      </c>
    </row>
    <row r="141" spans="1:28" s="8" customFormat="1" x14ac:dyDescent="0.15">
      <c r="A141" s="8">
        <v>40097</v>
      </c>
      <c r="C141" s="164"/>
      <c r="D141" s="154"/>
      <c r="E141" s="54">
        <v>9.5</v>
      </c>
      <c r="F141" s="54">
        <v>5.9</v>
      </c>
      <c r="G141" s="56">
        <f>ROUNDDOWN(E141*F141,1)</f>
        <v>56</v>
      </c>
      <c r="H141" s="60" t="s">
        <v>35</v>
      </c>
      <c r="I141" s="47">
        <f t="shared" si="76"/>
        <v>446</v>
      </c>
      <c r="J141" s="47">
        <f t="shared" si="77"/>
        <v>285</v>
      </c>
      <c r="K141" s="48">
        <f t="shared" si="78"/>
        <v>198</v>
      </c>
      <c r="L141" s="49"/>
      <c r="M141" s="50">
        <f t="shared" si="79"/>
        <v>891</v>
      </c>
      <c r="N141" s="47">
        <f t="shared" si="80"/>
        <v>570</v>
      </c>
      <c r="O141" s="47">
        <f t="shared" si="81"/>
        <v>396</v>
      </c>
      <c r="P141" s="23"/>
      <c r="Q141" s="2">
        <f t="shared" si="70"/>
        <v>3.1416000000000006E-2</v>
      </c>
      <c r="R141" s="13">
        <f t="shared" si="64"/>
        <v>0.5</v>
      </c>
      <c r="S141" s="2">
        <f t="shared" si="71"/>
        <v>4.9087499999999999E-2</v>
      </c>
      <c r="T141" s="13">
        <f t="shared" si="65"/>
        <v>0.5</v>
      </c>
      <c r="U141" s="2">
        <f t="shared" si="72"/>
        <v>7.0685999999999999E-2</v>
      </c>
      <c r="V141" s="13">
        <f t="shared" si="66"/>
        <v>0.5</v>
      </c>
      <c r="W141" s="20">
        <f t="shared" si="73"/>
        <v>3.1416000000000006E-2</v>
      </c>
      <c r="X141" s="22">
        <f t="shared" si="67"/>
        <v>1</v>
      </c>
      <c r="Y141" s="21">
        <f t="shared" si="74"/>
        <v>4.9087499999999999E-2</v>
      </c>
      <c r="Z141" s="22">
        <f t="shared" si="68"/>
        <v>1</v>
      </c>
      <c r="AA141" s="21">
        <f t="shared" si="75"/>
        <v>7.0685999999999999E-2</v>
      </c>
      <c r="AB141" s="22">
        <f t="shared" si="69"/>
        <v>1</v>
      </c>
    </row>
    <row r="142" spans="1:28" s="8" customFormat="1" x14ac:dyDescent="0.15">
      <c r="A142" s="8">
        <v>40097</v>
      </c>
      <c r="C142" s="155" t="s">
        <v>180</v>
      </c>
      <c r="D142" s="153" t="s">
        <v>181</v>
      </c>
      <c r="E142" s="51" t="s">
        <v>70</v>
      </c>
      <c r="F142" s="54">
        <v>10.1</v>
      </c>
      <c r="G142" s="56">
        <v>112.9</v>
      </c>
      <c r="H142" s="60" t="s">
        <v>34</v>
      </c>
      <c r="I142" s="47">
        <f t="shared" si="76"/>
        <v>898</v>
      </c>
      <c r="J142" s="47">
        <f t="shared" si="77"/>
        <v>575</v>
      </c>
      <c r="K142" s="48">
        <f t="shared" si="78"/>
        <v>399</v>
      </c>
      <c r="L142" s="49"/>
      <c r="M142" s="50">
        <f t="shared" si="79"/>
        <v>1797</v>
      </c>
      <c r="N142" s="47">
        <f t="shared" si="80"/>
        <v>1150</v>
      </c>
      <c r="O142" s="47">
        <f t="shared" si="81"/>
        <v>799</v>
      </c>
      <c r="P142" s="23"/>
      <c r="Q142" s="2">
        <f t="shared" si="70"/>
        <v>3.1416000000000006E-2</v>
      </c>
      <c r="R142" s="13">
        <f t="shared" si="64"/>
        <v>0.5</v>
      </c>
      <c r="S142" s="2">
        <f t="shared" si="71"/>
        <v>4.9087499999999999E-2</v>
      </c>
      <c r="T142" s="13">
        <f t="shared" si="65"/>
        <v>0.5</v>
      </c>
      <c r="U142" s="2">
        <f t="shared" si="72"/>
        <v>7.0685999999999999E-2</v>
      </c>
      <c r="V142" s="13">
        <f t="shared" si="66"/>
        <v>0.5</v>
      </c>
      <c r="W142" s="20">
        <f t="shared" si="73"/>
        <v>3.1416000000000006E-2</v>
      </c>
      <c r="X142" s="22">
        <f t="shared" si="67"/>
        <v>1</v>
      </c>
      <c r="Y142" s="21">
        <f t="shared" si="74"/>
        <v>4.9087499999999999E-2</v>
      </c>
      <c r="Z142" s="22">
        <f t="shared" si="68"/>
        <v>1</v>
      </c>
      <c r="AA142" s="21">
        <f t="shared" si="75"/>
        <v>7.0685999999999999E-2</v>
      </c>
      <c r="AB142" s="22">
        <f t="shared" si="69"/>
        <v>1</v>
      </c>
    </row>
    <row r="143" spans="1:28" s="8" customFormat="1" x14ac:dyDescent="0.15">
      <c r="A143" s="8">
        <v>40097</v>
      </c>
      <c r="C143" s="164"/>
      <c r="D143" s="154"/>
      <c r="E143" s="54">
        <v>11.5</v>
      </c>
      <c r="F143" s="54">
        <v>5.9</v>
      </c>
      <c r="G143" s="56">
        <f>ROUNDDOWN(E143*F143,1)</f>
        <v>67.8</v>
      </c>
      <c r="H143" s="60" t="s">
        <v>35</v>
      </c>
      <c r="I143" s="47">
        <f t="shared" si="76"/>
        <v>540</v>
      </c>
      <c r="J143" s="47">
        <f t="shared" si="77"/>
        <v>345</v>
      </c>
      <c r="K143" s="48">
        <f t="shared" si="78"/>
        <v>240</v>
      </c>
      <c r="L143" s="49"/>
      <c r="M143" s="50">
        <f t="shared" si="79"/>
        <v>1079</v>
      </c>
      <c r="N143" s="47">
        <f t="shared" si="80"/>
        <v>691</v>
      </c>
      <c r="O143" s="47">
        <f t="shared" si="81"/>
        <v>480</v>
      </c>
      <c r="P143" s="23"/>
      <c r="Q143" s="2">
        <f t="shared" si="70"/>
        <v>3.1416000000000006E-2</v>
      </c>
      <c r="R143" s="13">
        <f t="shared" si="64"/>
        <v>0.5</v>
      </c>
      <c r="S143" s="2">
        <f t="shared" si="71"/>
        <v>4.9087499999999999E-2</v>
      </c>
      <c r="T143" s="13">
        <f t="shared" si="65"/>
        <v>0.5</v>
      </c>
      <c r="U143" s="2">
        <f t="shared" si="72"/>
        <v>7.0685999999999999E-2</v>
      </c>
      <c r="V143" s="13">
        <f t="shared" si="66"/>
        <v>0.5</v>
      </c>
      <c r="W143" s="20">
        <f t="shared" si="73"/>
        <v>3.1416000000000006E-2</v>
      </c>
      <c r="X143" s="22">
        <f t="shared" si="67"/>
        <v>1</v>
      </c>
      <c r="Y143" s="21">
        <f t="shared" si="74"/>
        <v>4.9087499999999999E-2</v>
      </c>
      <c r="Z143" s="22">
        <f t="shared" si="68"/>
        <v>1</v>
      </c>
      <c r="AA143" s="21">
        <f t="shared" si="75"/>
        <v>7.0685999999999999E-2</v>
      </c>
      <c r="AB143" s="22">
        <f t="shared" si="69"/>
        <v>1</v>
      </c>
    </row>
    <row r="144" spans="1:28" s="8" customFormat="1" x14ac:dyDescent="0.15">
      <c r="A144" s="8">
        <v>40097</v>
      </c>
      <c r="C144" s="155" t="s">
        <v>182</v>
      </c>
      <c r="D144" s="153" t="s">
        <v>183</v>
      </c>
      <c r="E144" s="51" t="s">
        <v>70</v>
      </c>
      <c r="F144" s="54">
        <v>10.1</v>
      </c>
      <c r="G144" s="56">
        <v>144.6</v>
      </c>
      <c r="H144" s="60" t="s">
        <v>34</v>
      </c>
      <c r="I144" s="47">
        <f t="shared" si="76"/>
        <v>1151</v>
      </c>
      <c r="J144" s="47">
        <f t="shared" si="77"/>
        <v>736</v>
      </c>
      <c r="K144" s="48">
        <f t="shared" si="78"/>
        <v>511</v>
      </c>
      <c r="L144" s="49"/>
      <c r="M144" s="50">
        <f t="shared" si="79"/>
        <v>2301</v>
      </c>
      <c r="N144" s="47">
        <f t="shared" si="80"/>
        <v>1473</v>
      </c>
      <c r="O144" s="47">
        <f t="shared" si="81"/>
        <v>1023</v>
      </c>
      <c r="P144" s="23"/>
      <c r="Q144" s="2">
        <f t="shared" si="70"/>
        <v>3.1416000000000006E-2</v>
      </c>
      <c r="R144" s="13">
        <f t="shared" si="64"/>
        <v>0.5</v>
      </c>
      <c r="S144" s="2">
        <f t="shared" si="71"/>
        <v>4.9087499999999999E-2</v>
      </c>
      <c r="T144" s="13">
        <f t="shared" si="65"/>
        <v>0.5</v>
      </c>
      <c r="U144" s="2">
        <f t="shared" si="72"/>
        <v>7.0685999999999999E-2</v>
      </c>
      <c r="V144" s="13">
        <f t="shared" si="66"/>
        <v>0.5</v>
      </c>
      <c r="W144" s="20">
        <f t="shared" si="73"/>
        <v>3.1416000000000006E-2</v>
      </c>
      <c r="X144" s="22">
        <f t="shared" si="67"/>
        <v>1</v>
      </c>
      <c r="Y144" s="21">
        <f t="shared" si="74"/>
        <v>4.9087499999999999E-2</v>
      </c>
      <c r="Z144" s="22">
        <f t="shared" si="68"/>
        <v>1</v>
      </c>
      <c r="AA144" s="21">
        <f t="shared" si="75"/>
        <v>7.0685999999999999E-2</v>
      </c>
      <c r="AB144" s="22">
        <f t="shared" si="69"/>
        <v>1</v>
      </c>
    </row>
    <row r="145" spans="1:28" s="8" customFormat="1" x14ac:dyDescent="0.15">
      <c r="A145" s="8">
        <v>40097</v>
      </c>
      <c r="C145" s="164"/>
      <c r="D145" s="154"/>
      <c r="E145" s="54">
        <v>14.5</v>
      </c>
      <c r="F145" s="54">
        <v>5.9</v>
      </c>
      <c r="G145" s="56">
        <f>ROUNDDOWN(E145*F145,1)</f>
        <v>85.5</v>
      </c>
      <c r="H145" s="60" t="s">
        <v>35</v>
      </c>
      <c r="I145" s="47">
        <f t="shared" si="76"/>
        <v>680</v>
      </c>
      <c r="J145" s="47">
        <f t="shared" si="77"/>
        <v>435</v>
      </c>
      <c r="K145" s="48">
        <f t="shared" si="78"/>
        <v>302</v>
      </c>
      <c r="L145" s="49"/>
      <c r="M145" s="50">
        <f t="shared" si="79"/>
        <v>1361</v>
      </c>
      <c r="N145" s="47">
        <f t="shared" si="80"/>
        <v>871</v>
      </c>
      <c r="O145" s="47">
        <f t="shared" si="81"/>
        <v>605</v>
      </c>
      <c r="P145" s="23"/>
      <c r="Q145" s="2">
        <f t="shared" si="70"/>
        <v>3.1416000000000006E-2</v>
      </c>
      <c r="R145" s="13">
        <f t="shared" si="64"/>
        <v>0.5</v>
      </c>
      <c r="S145" s="2">
        <f t="shared" si="71"/>
        <v>4.9087499999999999E-2</v>
      </c>
      <c r="T145" s="13">
        <f t="shared" si="65"/>
        <v>0.5</v>
      </c>
      <c r="U145" s="2">
        <f t="shared" si="72"/>
        <v>7.0685999999999999E-2</v>
      </c>
      <c r="V145" s="13">
        <f t="shared" si="66"/>
        <v>0.5</v>
      </c>
      <c r="W145" s="20">
        <f t="shared" si="73"/>
        <v>3.1416000000000006E-2</v>
      </c>
      <c r="X145" s="22">
        <f t="shared" si="67"/>
        <v>1</v>
      </c>
      <c r="Y145" s="21">
        <f t="shared" si="74"/>
        <v>4.9087499999999999E-2</v>
      </c>
      <c r="Z145" s="22">
        <f t="shared" si="68"/>
        <v>1</v>
      </c>
      <c r="AA145" s="21">
        <f t="shared" si="75"/>
        <v>7.0685999999999999E-2</v>
      </c>
      <c r="AB145" s="22">
        <f t="shared" si="69"/>
        <v>1</v>
      </c>
    </row>
    <row r="146" spans="1:28" s="8" customFormat="1" ht="22" customHeight="1" x14ac:dyDescent="0.15">
      <c r="A146" s="8">
        <v>40092</v>
      </c>
      <c r="C146" s="92" t="s">
        <v>184</v>
      </c>
      <c r="D146" s="96" t="s">
        <v>185</v>
      </c>
      <c r="E146" s="51" t="s">
        <v>70</v>
      </c>
      <c r="F146" s="54">
        <v>9.3000000000000007</v>
      </c>
      <c r="G146" s="56">
        <v>46.1</v>
      </c>
      <c r="H146" s="52"/>
      <c r="I146" s="47">
        <f t="shared" si="76"/>
        <v>367</v>
      </c>
      <c r="J146" s="47">
        <f t="shared" si="77"/>
        <v>235</v>
      </c>
      <c r="K146" s="48">
        <f t="shared" si="78"/>
        <v>163</v>
      </c>
      <c r="L146" s="49"/>
      <c r="M146" s="50">
        <f t="shared" si="79"/>
        <v>734</v>
      </c>
      <c r="N146" s="47">
        <f t="shared" si="80"/>
        <v>470</v>
      </c>
      <c r="O146" s="47">
        <f t="shared" si="81"/>
        <v>326</v>
      </c>
      <c r="P146" s="23"/>
      <c r="Q146" s="2">
        <f t="shared" si="70"/>
        <v>3.1416000000000006E-2</v>
      </c>
      <c r="R146" s="13">
        <f t="shared" ref="R146:R166" si="82">MINA($R$7,100%)</f>
        <v>0.5</v>
      </c>
      <c r="S146" s="2">
        <f t="shared" si="71"/>
        <v>4.9087499999999999E-2</v>
      </c>
      <c r="T146" s="13">
        <f t="shared" ref="T146:T166" si="83">MINA($T$7,100%)</f>
        <v>0.5</v>
      </c>
      <c r="U146" s="2">
        <f t="shared" si="72"/>
        <v>7.0685999999999999E-2</v>
      </c>
      <c r="V146" s="13">
        <f t="shared" ref="V146:V166" si="84">MINA($V$7,100%)</f>
        <v>0.5</v>
      </c>
      <c r="W146" s="20">
        <f t="shared" ref="W146:W166" si="85">$W$7</f>
        <v>3.1416000000000006E-2</v>
      </c>
      <c r="X146" s="22">
        <f t="shared" ref="X146:X166" si="86">MINA($X$7,100%)</f>
        <v>1</v>
      </c>
      <c r="Y146" s="21">
        <f t="shared" ref="Y146:Y166" si="87">$Y$7</f>
        <v>4.9087499999999999E-2</v>
      </c>
      <c r="Z146" s="22">
        <f t="shared" ref="Z146:Z166" si="88">MINA($Z$7,100%)</f>
        <v>1</v>
      </c>
      <c r="AA146" s="21">
        <f t="shared" ref="AA146:AA166" si="89">$AA$7</f>
        <v>7.0685999999999999E-2</v>
      </c>
      <c r="AB146" s="22">
        <f t="shared" ref="AB146:AB166" si="90">MINA($AB$7,100%)</f>
        <v>1</v>
      </c>
    </row>
    <row r="147" spans="1:28" s="8" customFormat="1" ht="22" customHeight="1" x14ac:dyDescent="0.15">
      <c r="A147" s="8">
        <v>40093</v>
      </c>
      <c r="C147" s="92" t="s">
        <v>186</v>
      </c>
      <c r="D147" s="96" t="s">
        <v>187</v>
      </c>
      <c r="E147" s="51" t="s">
        <v>70</v>
      </c>
      <c r="F147" s="54">
        <v>9.3000000000000007</v>
      </c>
      <c r="G147" s="56">
        <v>83.4</v>
      </c>
      <c r="H147" s="52"/>
      <c r="I147" s="47">
        <f t="shared" si="76"/>
        <v>664</v>
      </c>
      <c r="J147" s="47">
        <f t="shared" si="77"/>
        <v>425</v>
      </c>
      <c r="K147" s="48">
        <f t="shared" si="78"/>
        <v>295</v>
      </c>
      <c r="L147" s="49"/>
      <c r="M147" s="50">
        <f t="shared" si="79"/>
        <v>1327</v>
      </c>
      <c r="N147" s="47">
        <f t="shared" si="80"/>
        <v>850</v>
      </c>
      <c r="O147" s="47">
        <f t="shared" si="81"/>
        <v>590</v>
      </c>
      <c r="P147" s="23"/>
      <c r="Q147" s="2">
        <f t="shared" si="70"/>
        <v>3.1416000000000006E-2</v>
      </c>
      <c r="R147" s="13">
        <f t="shared" si="82"/>
        <v>0.5</v>
      </c>
      <c r="S147" s="2">
        <f t="shared" si="71"/>
        <v>4.9087499999999999E-2</v>
      </c>
      <c r="T147" s="13">
        <f t="shared" si="83"/>
        <v>0.5</v>
      </c>
      <c r="U147" s="2">
        <f t="shared" si="72"/>
        <v>7.0685999999999999E-2</v>
      </c>
      <c r="V147" s="13">
        <f t="shared" si="84"/>
        <v>0.5</v>
      </c>
      <c r="W147" s="20">
        <f t="shared" si="85"/>
        <v>3.1416000000000006E-2</v>
      </c>
      <c r="X147" s="22">
        <f t="shared" si="86"/>
        <v>1</v>
      </c>
      <c r="Y147" s="21">
        <f t="shared" si="87"/>
        <v>4.9087499999999999E-2</v>
      </c>
      <c r="Z147" s="22">
        <f t="shared" si="88"/>
        <v>1</v>
      </c>
      <c r="AA147" s="21">
        <f t="shared" si="89"/>
        <v>7.0685999999999999E-2</v>
      </c>
      <c r="AB147" s="22">
        <f t="shared" si="90"/>
        <v>1</v>
      </c>
    </row>
    <row r="148" spans="1:28" s="8" customFormat="1" ht="22" customHeight="1" x14ac:dyDescent="0.15">
      <c r="A148" s="8">
        <v>40094</v>
      </c>
      <c r="C148" s="92" t="s">
        <v>188</v>
      </c>
      <c r="D148" s="96" t="s">
        <v>189</v>
      </c>
      <c r="E148" s="51" t="s">
        <v>70</v>
      </c>
      <c r="F148" s="54">
        <v>9.3000000000000007</v>
      </c>
      <c r="G148" s="56">
        <v>102</v>
      </c>
      <c r="H148" s="52"/>
      <c r="I148" s="47">
        <f t="shared" si="76"/>
        <v>812</v>
      </c>
      <c r="J148" s="47">
        <f t="shared" si="77"/>
        <v>519</v>
      </c>
      <c r="K148" s="48">
        <f t="shared" si="78"/>
        <v>361</v>
      </c>
      <c r="L148" s="49"/>
      <c r="M148" s="50">
        <f t="shared" si="79"/>
        <v>1623</v>
      </c>
      <c r="N148" s="47">
        <f t="shared" si="80"/>
        <v>1039</v>
      </c>
      <c r="O148" s="47">
        <f t="shared" si="81"/>
        <v>722</v>
      </c>
      <c r="P148" s="23"/>
      <c r="Q148" s="2">
        <f t="shared" si="70"/>
        <v>3.1416000000000006E-2</v>
      </c>
      <c r="R148" s="13">
        <f t="shared" si="82"/>
        <v>0.5</v>
      </c>
      <c r="S148" s="2">
        <f t="shared" si="71"/>
        <v>4.9087499999999999E-2</v>
      </c>
      <c r="T148" s="13">
        <f t="shared" si="83"/>
        <v>0.5</v>
      </c>
      <c r="U148" s="2">
        <f t="shared" si="72"/>
        <v>7.0685999999999999E-2</v>
      </c>
      <c r="V148" s="13">
        <f t="shared" si="84"/>
        <v>0.5</v>
      </c>
      <c r="W148" s="20">
        <f t="shared" si="85"/>
        <v>3.1416000000000006E-2</v>
      </c>
      <c r="X148" s="22">
        <f t="shared" si="86"/>
        <v>1</v>
      </c>
      <c r="Y148" s="21">
        <f t="shared" si="87"/>
        <v>4.9087499999999999E-2</v>
      </c>
      <c r="Z148" s="22">
        <f t="shared" si="88"/>
        <v>1</v>
      </c>
      <c r="AA148" s="21">
        <f t="shared" si="89"/>
        <v>7.0685999999999999E-2</v>
      </c>
      <c r="AB148" s="22">
        <f t="shared" si="90"/>
        <v>1</v>
      </c>
    </row>
    <row r="149" spans="1:28" s="8" customFormat="1" ht="13" customHeight="1" x14ac:dyDescent="0.15">
      <c r="A149" s="8">
        <v>40095</v>
      </c>
      <c r="C149" s="155" t="s">
        <v>190</v>
      </c>
      <c r="D149" s="153" t="s">
        <v>191</v>
      </c>
      <c r="E149" s="51" t="s">
        <v>70</v>
      </c>
      <c r="F149" s="54">
        <v>9.3000000000000007</v>
      </c>
      <c r="G149" s="56">
        <v>46.8</v>
      </c>
      <c r="H149" s="52" t="s">
        <v>34</v>
      </c>
      <c r="I149" s="47">
        <f t="shared" si="76"/>
        <v>372</v>
      </c>
      <c r="J149" s="47">
        <f t="shared" si="77"/>
        <v>238</v>
      </c>
      <c r="K149" s="48">
        <f t="shared" si="78"/>
        <v>166</v>
      </c>
      <c r="L149" s="49"/>
      <c r="M149" s="50">
        <f t="shared" si="79"/>
        <v>745</v>
      </c>
      <c r="N149" s="47">
        <f t="shared" si="80"/>
        <v>477</v>
      </c>
      <c r="O149" s="47">
        <f t="shared" si="81"/>
        <v>331</v>
      </c>
      <c r="P149" s="23"/>
      <c r="Q149" s="2">
        <f t="shared" si="70"/>
        <v>3.1416000000000006E-2</v>
      </c>
      <c r="R149" s="13">
        <f t="shared" si="82"/>
        <v>0.5</v>
      </c>
      <c r="S149" s="2">
        <f t="shared" si="71"/>
        <v>4.9087499999999999E-2</v>
      </c>
      <c r="T149" s="13">
        <f t="shared" si="83"/>
        <v>0.5</v>
      </c>
      <c r="U149" s="2">
        <f t="shared" si="72"/>
        <v>7.0685999999999999E-2</v>
      </c>
      <c r="V149" s="13">
        <f t="shared" si="84"/>
        <v>0.5</v>
      </c>
      <c r="W149" s="20">
        <f t="shared" si="85"/>
        <v>3.1416000000000006E-2</v>
      </c>
      <c r="X149" s="22">
        <f t="shared" si="86"/>
        <v>1</v>
      </c>
      <c r="Y149" s="21">
        <f t="shared" si="87"/>
        <v>4.9087499999999999E-2</v>
      </c>
      <c r="Z149" s="22">
        <f t="shared" si="88"/>
        <v>1</v>
      </c>
      <c r="AA149" s="21">
        <f t="shared" si="89"/>
        <v>7.0685999999999999E-2</v>
      </c>
      <c r="AB149" s="22">
        <f t="shared" si="90"/>
        <v>1</v>
      </c>
    </row>
    <row r="150" spans="1:28" s="8" customFormat="1" ht="13" customHeight="1" x14ac:dyDescent="0.15">
      <c r="A150" s="8">
        <v>40095</v>
      </c>
      <c r="C150" s="164"/>
      <c r="D150" s="154"/>
      <c r="E150" s="51" t="s">
        <v>70</v>
      </c>
      <c r="F150" s="54">
        <v>9.3000000000000007</v>
      </c>
      <c r="G150" s="56">
        <v>46.8</v>
      </c>
      <c r="H150" s="52" t="s">
        <v>35</v>
      </c>
      <c r="I150" s="47">
        <f t="shared" si="76"/>
        <v>372</v>
      </c>
      <c r="J150" s="47">
        <f t="shared" si="77"/>
        <v>238</v>
      </c>
      <c r="K150" s="48">
        <f t="shared" si="78"/>
        <v>166</v>
      </c>
      <c r="L150" s="49"/>
      <c r="M150" s="50">
        <f t="shared" si="79"/>
        <v>745</v>
      </c>
      <c r="N150" s="47">
        <f t="shared" si="80"/>
        <v>477</v>
      </c>
      <c r="O150" s="47">
        <f t="shared" si="81"/>
        <v>331</v>
      </c>
      <c r="P150" s="23"/>
      <c r="Q150" s="2">
        <f t="shared" si="70"/>
        <v>3.1416000000000006E-2</v>
      </c>
      <c r="R150" s="13">
        <f t="shared" si="82"/>
        <v>0.5</v>
      </c>
      <c r="S150" s="2">
        <f t="shared" si="71"/>
        <v>4.9087499999999999E-2</v>
      </c>
      <c r="T150" s="13">
        <f t="shared" si="83"/>
        <v>0.5</v>
      </c>
      <c r="U150" s="2">
        <f t="shared" si="72"/>
        <v>7.0685999999999999E-2</v>
      </c>
      <c r="V150" s="13">
        <f t="shared" si="84"/>
        <v>0.5</v>
      </c>
      <c r="W150" s="20">
        <f t="shared" si="85"/>
        <v>3.1416000000000006E-2</v>
      </c>
      <c r="X150" s="22">
        <f t="shared" si="86"/>
        <v>1</v>
      </c>
      <c r="Y150" s="21">
        <f t="shared" si="87"/>
        <v>4.9087499999999999E-2</v>
      </c>
      <c r="Z150" s="22">
        <f t="shared" si="88"/>
        <v>1</v>
      </c>
      <c r="AA150" s="21">
        <f t="shared" si="89"/>
        <v>7.0685999999999999E-2</v>
      </c>
      <c r="AB150" s="22">
        <f t="shared" si="90"/>
        <v>1</v>
      </c>
    </row>
    <row r="151" spans="1:28" s="8" customFormat="1" ht="13" customHeight="1" x14ac:dyDescent="0.15">
      <c r="A151" s="8">
        <v>40096</v>
      </c>
      <c r="C151" s="155" t="s">
        <v>192</v>
      </c>
      <c r="D151" s="153" t="s">
        <v>193</v>
      </c>
      <c r="E151" s="51" t="s">
        <v>70</v>
      </c>
      <c r="F151" s="54">
        <v>9.3000000000000007</v>
      </c>
      <c r="G151" s="56">
        <v>84.1</v>
      </c>
      <c r="H151" s="52" t="s">
        <v>34</v>
      </c>
      <c r="I151" s="47">
        <f t="shared" si="76"/>
        <v>669</v>
      </c>
      <c r="J151" s="47">
        <f t="shared" si="77"/>
        <v>428</v>
      </c>
      <c r="K151" s="48">
        <f t="shared" si="78"/>
        <v>297</v>
      </c>
      <c r="L151" s="49"/>
      <c r="M151" s="50">
        <f t="shared" si="79"/>
        <v>1338</v>
      </c>
      <c r="N151" s="47">
        <f t="shared" si="80"/>
        <v>857</v>
      </c>
      <c r="O151" s="47">
        <f t="shared" si="81"/>
        <v>595</v>
      </c>
      <c r="P151" s="23"/>
      <c r="Q151" s="2">
        <f t="shared" si="70"/>
        <v>3.1416000000000006E-2</v>
      </c>
      <c r="R151" s="13">
        <f t="shared" si="82"/>
        <v>0.5</v>
      </c>
      <c r="S151" s="2">
        <f t="shared" si="71"/>
        <v>4.9087499999999999E-2</v>
      </c>
      <c r="T151" s="13">
        <f t="shared" si="83"/>
        <v>0.5</v>
      </c>
      <c r="U151" s="2">
        <f t="shared" si="72"/>
        <v>7.0685999999999999E-2</v>
      </c>
      <c r="V151" s="13">
        <f t="shared" si="84"/>
        <v>0.5</v>
      </c>
      <c r="W151" s="20">
        <f t="shared" si="85"/>
        <v>3.1416000000000006E-2</v>
      </c>
      <c r="X151" s="22">
        <f t="shared" si="86"/>
        <v>1</v>
      </c>
      <c r="Y151" s="21">
        <f t="shared" si="87"/>
        <v>4.9087499999999999E-2</v>
      </c>
      <c r="Z151" s="22">
        <f t="shared" si="88"/>
        <v>1</v>
      </c>
      <c r="AA151" s="21">
        <f t="shared" si="89"/>
        <v>7.0685999999999999E-2</v>
      </c>
      <c r="AB151" s="22">
        <f t="shared" si="90"/>
        <v>1</v>
      </c>
    </row>
    <row r="152" spans="1:28" s="8" customFormat="1" ht="13" customHeight="1" x14ac:dyDescent="0.15">
      <c r="A152" s="8">
        <v>40096</v>
      </c>
      <c r="C152" s="162"/>
      <c r="D152" s="163"/>
      <c r="E152" s="51" t="s">
        <v>70</v>
      </c>
      <c r="F152" s="54">
        <v>9.3000000000000007</v>
      </c>
      <c r="G152" s="56">
        <v>84.1</v>
      </c>
      <c r="H152" s="52" t="s">
        <v>35</v>
      </c>
      <c r="I152" s="47">
        <f t="shared" si="76"/>
        <v>669</v>
      </c>
      <c r="J152" s="47">
        <f t="shared" si="77"/>
        <v>428</v>
      </c>
      <c r="K152" s="48">
        <f t="shared" si="78"/>
        <v>297</v>
      </c>
      <c r="L152" s="46"/>
      <c r="M152" s="50">
        <f t="shared" si="79"/>
        <v>1338</v>
      </c>
      <c r="N152" s="47">
        <f t="shared" si="80"/>
        <v>857</v>
      </c>
      <c r="O152" s="47">
        <f t="shared" si="81"/>
        <v>595</v>
      </c>
      <c r="P152" s="23"/>
      <c r="Q152" s="2">
        <f t="shared" si="70"/>
        <v>3.1416000000000006E-2</v>
      </c>
      <c r="R152" s="13">
        <f t="shared" si="82"/>
        <v>0.5</v>
      </c>
      <c r="S152" s="2">
        <f t="shared" si="71"/>
        <v>4.9087499999999999E-2</v>
      </c>
      <c r="T152" s="13">
        <f t="shared" si="83"/>
        <v>0.5</v>
      </c>
      <c r="U152" s="2">
        <f t="shared" si="72"/>
        <v>7.0685999999999999E-2</v>
      </c>
      <c r="V152" s="13">
        <f t="shared" si="84"/>
        <v>0.5</v>
      </c>
      <c r="W152" s="20">
        <f t="shared" si="85"/>
        <v>3.1416000000000006E-2</v>
      </c>
      <c r="X152" s="22">
        <f t="shared" si="86"/>
        <v>1</v>
      </c>
      <c r="Y152" s="21">
        <f t="shared" si="87"/>
        <v>4.9087499999999999E-2</v>
      </c>
      <c r="Z152" s="22">
        <f t="shared" si="88"/>
        <v>1</v>
      </c>
      <c r="AA152" s="21">
        <f t="shared" si="89"/>
        <v>7.0685999999999999E-2</v>
      </c>
      <c r="AB152" s="22">
        <f t="shared" si="90"/>
        <v>1</v>
      </c>
    </row>
    <row r="153" spans="1:28" s="8" customFormat="1" ht="13" customHeight="1" x14ac:dyDescent="0.15">
      <c r="A153" s="8">
        <v>40097</v>
      </c>
      <c r="C153" s="164" t="s">
        <v>194</v>
      </c>
      <c r="D153" s="154" t="s">
        <v>195</v>
      </c>
      <c r="E153" s="44" t="s">
        <v>70</v>
      </c>
      <c r="F153" s="55">
        <v>9.3000000000000007</v>
      </c>
      <c r="G153" s="45">
        <v>102.8</v>
      </c>
      <c r="H153" s="46" t="s">
        <v>34</v>
      </c>
      <c r="I153" s="47">
        <f t="shared" si="76"/>
        <v>818</v>
      </c>
      <c r="J153" s="47">
        <f t="shared" si="77"/>
        <v>524</v>
      </c>
      <c r="K153" s="48">
        <f t="shared" si="78"/>
        <v>364</v>
      </c>
      <c r="L153" s="49"/>
      <c r="M153" s="50">
        <f t="shared" si="79"/>
        <v>1636</v>
      </c>
      <c r="N153" s="47">
        <f t="shared" si="80"/>
        <v>1047</v>
      </c>
      <c r="O153" s="47">
        <f t="shared" si="81"/>
        <v>727</v>
      </c>
      <c r="P153" s="23"/>
      <c r="Q153" s="2">
        <f t="shared" si="70"/>
        <v>3.1416000000000006E-2</v>
      </c>
      <c r="R153" s="13">
        <f t="shared" si="82"/>
        <v>0.5</v>
      </c>
      <c r="S153" s="2">
        <f t="shared" si="71"/>
        <v>4.9087499999999999E-2</v>
      </c>
      <c r="T153" s="13">
        <f t="shared" si="83"/>
        <v>0.5</v>
      </c>
      <c r="U153" s="2">
        <f t="shared" si="72"/>
        <v>7.0685999999999999E-2</v>
      </c>
      <c r="V153" s="13">
        <f t="shared" si="84"/>
        <v>0.5</v>
      </c>
      <c r="W153" s="20">
        <f t="shared" si="85"/>
        <v>3.1416000000000006E-2</v>
      </c>
      <c r="X153" s="22">
        <f t="shared" si="86"/>
        <v>1</v>
      </c>
      <c r="Y153" s="21">
        <f t="shared" si="87"/>
        <v>4.9087499999999999E-2</v>
      </c>
      <c r="Z153" s="22">
        <f t="shared" si="88"/>
        <v>1</v>
      </c>
      <c r="AA153" s="21">
        <f t="shared" si="89"/>
        <v>7.0685999999999999E-2</v>
      </c>
      <c r="AB153" s="22">
        <f t="shared" si="90"/>
        <v>1</v>
      </c>
    </row>
    <row r="154" spans="1:28" s="8" customFormat="1" ht="13" customHeight="1" x14ac:dyDescent="0.15">
      <c r="A154" s="8">
        <v>40097</v>
      </c>
      <c r="C154" s="162"/>
      <c r="D154" s="163"/>
      <c r="E154" s="51" t="s">
        <v>70</v>
      </c>
      <c r="F154" s="54">
        <v>9.3000000000000007</v>
      </c>
      <c r="G154" s="56">
        <v>102.8</v>
      </c>
      <c r="H154" s="52" t="s">
        <v>35</v>
      </c>
      <c r="I154" s="47">
        <f t="shared" si="76"/>
        <v>818</v>
      </c>
      <c r="J154" s="47">
        <f t="shared" si="77"/>
        <v>524</v>
      </c>
      <c r="K154" s="48">
        <f t="shared" si="78"/>
        <v>364</v>
      </c>
      <c r="L154" s="61"/>
      <c r="M154" s="50">
        <f t="shared" si="79"/>
        <v>1636</v>
      </c>
      <c r="N154" s="47">
        <f t="shared" si="80"/>
        <v>1047</v>
      </c>
      <c r="O154" s="47">
        <f t="shared" si="81"/>
        <v>727</v>
      </c>
      <c r="P154" s="23"/>
      <c r="Q154" s="2">
        <f t="shared" si="70"/>
        <v>3.1416000000000006E-2</v>
      </c>
      <c r="R154" s="13">
        <f t="shared" si="82"/>
        <v>0.5</v>
      </c>
      <c r="S154" s="2">
        <f t="shared" si="71"/>
        <v>4.9087499999999999E-2</v>
      </c>
      <c r="T154" s="13">
        <f t="shared" si="83"/>
        <v>0.5</v>
      </c>
      <c r="U154" s="2">
        <f t="shared" si="72"/>
        <v>7.0685999999999999E-2</v>
      </c>
      <c r="V154" s="13">
        <f t="shared" si="84"/>
        <v>0.5</v>
      </c>
      <c r="W154" s="20">
        <f t="shared" si="85"/>
        <v>3.1416000000000006E-2</v>
      </c>
      <c r="X154" s="22">
        <f t="shared" si="86"/>
        <v>1</v>
      </c>
      <c r="Y154" s="21">
        <f t="shared" si="87"/>
        <v>4.9087499999999999E-2</v>
      </c>
      <c r="Z154" s="22">
        <f t="shared" si="88"/>
        <v>1</v>
      </c>
      <c r="AA154" s="21">
        <f t="shared" si="89"/>
        <v>7.0685999999999999E-2</v>
      </c>
      <c r="AB154" s="22">
        <f t="shared" si="90"/>
        <v>1</v>
      </c>
    </row>
    <row r="155" spans="1:28" s="8" customFormat="1" ht="13" customHeight="1" x14ac:dyDescent="0.15">
      <c r="A155" s="1">
        <v>40098</v>
      </c>
      <c r="B155" s="1"/>
      <c r="C155" s="164" t="s">
        <v>196</v>
      </c>
      <c r="D155" s="154" t="s">
        <v>197</v>
      </c>
      <c r="E155" s="55">
        <v>5.4</v>
      </c>
      <c r="F155" s="55">
        <v>7.8</v>
      </c>
      <c r="G155" s="45">
        <f t="shared" ref="G155:G160" si="91">ROUNDDOWN((E155*F155),1)</f>
        <v>42.1</v>
      </c>
      <c r="H155" s="46" t="s">
        <v>34</v>
      </c>
      <c r="I155" s="47">
        <f t="shared" si="76"/>
        <v>335</v>
      </c>
      <c r="J155" s="47">
        <f t="shared" si="77"/>
        <v>214</v>
      </c>
      <c r="K155" s="48">
        <f t="shared" si="78"/>
        <v>149</v>
      </c>
      <c r="L155" s="49"/>
      <c r="M155" s="50">
        <f t="shared" si="79"/>
        <v>670</v>
      </c>
      <c r="N155" s="47">
        <f t="shared" si="80"/>
        <v>429</v>
      </c>
      <c r="O155" s="47">
        <f t="shared" si="81"/>
        <v>298</v>
      </c>
      <c r="P155" s="23"/>
      <c r="Q155" s="2">
        <f t="shared" si="70"/>
        <v>3.1416000000000006E-2</v>
      </c>
      <c r="R155" s="13">
        <f t="shared" si="82"/>
        <v>0.5</v>
      </c>
      <c r="S155" s="2">
        <f t="shared" si="71"/>
        <v>4.9087499999999999E-2</v>
      </c>
      <c r="T155" s="13">
        <f t="shared" si="83"/>
        <v>0.5</v>
      </c>
      <c r="U155" s="2">
        <f t="shared" si="72"/>
        <v>7.0685999999999999E-2</v>
      </c>
      <c r="V155" s="13">
        <f t="shared" si="84"/>
        <v>0.5</v>
      </c>
      <c r="W155" s="20">
        <f t="shared" si="85"/>
        <v>3.1416000000000006E-2</v>
      </c>
      <c r="X155" s="22">
        <f t="shared" si="86"/>
        <v>1</v>
      </c>
      <c r="Y155" s="21">
        <f t="shared" si="87"/>
        <v>4.9087499999999999E-2</v>
      </c>
      <c r="Z155" s="22">
        <f t="shared" si="88"/>
        <v>1</v>
      </c>
      <c r="AA155" s="21">
        <f t="shared" si="89"/>
        <v>7.0685999999999999E-2</v>
      </c>
      <c r="AB155" s="22">
        <f t="shared" si="90"/>
        <v>1</v>
      </c>
    </row>
    <row r="156" spans="1:28" s="8" customFormat="1" ht="13" customHeight="1" x14ac:dyDescent="0.15">
      <c r="A156" s="1">
        <v>40098</v>
      </c>
      <c r="B156" s="1"/>
      <c r="C156" s="164"/>
      <c r="D156" s="154"/>
      <c r="E156" s="51" t="s">
        <v>20</v>
      </c>
      <c r="F156" s="51" t="s">
        <v>198</v>
      </c>
      <c r="G156" s="56">
        <f t="shared" si="91"/>
        <v>29.1</v>
      </c>
      <c r="H156" s="52" t="s">
        <v>35</v>
      </c>
      <c r="I156" s="47">
        <f t="shared" si="76"/>
        <v>232</v>
      </c>
      <c r="J156" s="47">
        <f t="shared" si="77"/>
        <v>148</v>
      </c>
      <c r="K156" s="48">
        <f t="shared" si="78"/>
        <v>103</v>
      </c>
      <c r="L156" s="49"/>
      <c r="M156" s="50">
        <f t="shared" si="79"/>
        <v>463</v>
      </c>
      <c r="N156" s="47">
        <f t="shared" si="80"/>
        <v>296</v>
      </c>
      <c r="O156" s="47">
        <f t="shared" si="81"/>
        <v>206</v>
      </c>
      <c r="P156" s="23"/>
      <c r="Q156" s="2">
        <f t="shared" si="70"/>
        <v>3.1416000000000006E-2</v>
      </c>
      <c r="R156" s="13">
        <f t="shared" si="82"/>
        <v>0.5</v>
      </c>
      <c r="S156" s="2">
        <f t="shared" si="71"/>
        <v>4.9087499999999999E-2</v>
      </c>
      <c r="T156" s="13">
        <f t="shared" si="83"/>
        <v>0.5</v>
      </c>
      <c r="U156" s="2">
        <f t="shared" si="72"/>
        <v>7.0685999999999999E-2</v>
      </c>
      <c r="V156" s="13">
        <f t="shared" si="84"/>
        <v>0.5</v>
      </c>
      <c r="W156" s="20">
        <f t="shared" si="85"/>
        <v>3.1416000000000006E-2</v>
      </c>
      <c r="X156" s="22">
        <f t="shared" si="86"/>
        <v>1</v>
      </c>
      <c r="Y156" s="21">
        <f t="shared" si="87"/>
        <v>4.9087499999999999E-2</v>
      </c>
      <c r="Z156" s="22">
        <f t="shared" si="88"/>
        <v>1</v>
      </c>
      <c r="AA156" s="21">
        <f t="shared" si="89"/>
        <v>7.0685999999999999E-2</v>
      </c>
      <c r="AB156" s="22">
        <f t="shared" si="90"/>
        <v>1</v>
      </c>
    </row>
    <row r="157" spans="1:28" s="8" customFormat="1" ht="13" customHeight="1" x14ac:dyDescent="0.15">
      <c r="A157" s="1">
        <v>40099</v>
      </c>
      <c r="B157" s="1"/>
      <c r="C157" s="155" t="s">
        <v>199</v>
      </c>
      <c r="D157" s="153" t="s">
        <v>200</v>
      </c>
      <c r="E157" s="54">
        <v>9.4</v>
      </c>
      <c r="F157" s="54">
        <v>7.8</v>
      </c>
      <c r="G157" s="56">
        <f t="shared" si="91"/>
        <v>73.3</v>
      </c>
      <c r="H157" s="52" t="s">
        <v>34</v>
      </c>
      <c r="I157" s="47">
        <f t="shared" si="76"/>
        <v>583</v>
      </c>
      <c r="J157" s="47">
        <f t="shared" si="77"/>
        <v>373</v>
      </c>
      <c r="K157" s="48">
        <f t="shared" si="78"/>
        <v>259</v>
      </c>
      <c r="L157" s="49"/>
      <c r="M157" s="50">
        <f t="shared" si="79"/>
        <v>1167</v>
      </c>
      <c r="N157" s="47">
        <f t="shared" si="80"/>
        <v>747</v>
      </c>
      <c r="O157" s="47">
        <f t="shared" si="81"/>
        <v>518</v>
      </c>
      <c r="P157" s="23"/>
      <c r="Q157" s="2">
        <f t="shared" si="70"/>
        <v>3.1416000000000006E-2</v>
      </c>
      <c r="R157" s="13">
        <f t="shared" si="82"/>
        <v>0.5</v>
      </c>
      <c r="S157" s="2">
        <f t="shared" si="71"/>
        <v>4.9087499999999999E-2</v>
      </c>
      <c r="T157" s="13">
        <f t="shared" si="83"/>
        <v>0.5</v>
      </c>
      <c r="U157" s="2">
        <f t="shared" si="72"/>
        <v>7.0685999999999999E-2</v>
      </c>
      <c r="V157" s="13">
        <f t="shared" si="84"/>
        <v>0.5</v>
      </c>
      <c r="W157" s="20">
        <f t="shared" si="85"/>
        <v>3.1416000000000006E-2</v>
      </c>
      <c r="X157" s="22">
        <f t="shared" si="86"/>
        <v>1</v>
      </c>
      <c r="Y157" s="21">
        <f t="shared" si="87"/>
        <v>4.9087499999999999E-2</v>
      </c>
      <c r="Z157" s="22">
        <f t="shared" si="88"/>
        <v>1</v>
      </c>
      <c r="AA157" s="21">
        <f t="shared" si="89"/>
        <v>7.0685999999999999E-2</v>
      </c>
      <c r="AB157" s="22">
        <f t="shared" si="90"/>
        <v>1</v>
      </c>
    </row>
    <row r="158" spans="1:28" s="8" customFormat="1" ht="13" customHeight="1" x14ac:dyDescent="0.15">
      <c r="A158" s="1">
        <v>40099</v>
      </c>
      <c r="B158" s="1"/>
      <c r="C158" s="164"/>
      <c r="D158" s="154"/>
      <c r="E158" s="51" t="s">
        <v>118</v>
      </c>
      <c r="F158" s="51" t="s">
        <v>198</v>
      </c>
      <c r="G158" s="56">
        <f t="shared" si="91"/>
        <v>49.9</v>
      </c>
      <c r="H158" s="52" t="s">
        <v>35</v>
      </c>
      <c r="I158" s="47">
        <f t="shared" si="76"/>
        <v>397</v>
      </c>
      <c r="J158" s="47">
        <f t="shared" si="77"/>
        <v>254</v>
      </c>
      <c r="K158" s="48">
        <f t="shared" si="78"/>
        <v>176</v>
      </c>
      <c r="L158" s="49"/>
      <c r="M158" s="50">
        <f t="shared" si="79"/>
        <v>794</v>
      </c>
      <c r="N158" s="47">
        <f t="shared" si="80"/>
        <v>508</v>
      </c>
      <c r="O158" s="47">
        <f t="shared" si="81"/>
        <v>353</v>
      </c>
      <c r="P158" s="23"/>
      <c r="Q158" s="2">
        <f t="shared" si="70"/>
        <v>3.1416000000000006E-2</v>
      </c>
      <c r="R158" s="13">
        <f t="shared" si="82"/>
        <v>0.5</v>
      </c>
      <c r="S158" s="2">
        <f t="shared" si="71"/>
        <v>4.9087499999999999E-2</v>
      </c>
      <c r="T158" s="13">
        <f t="shared" si="83"/>
        <v>0.5</v>
      </c>
      <c r="U158" s="2">
        <f t="shared" si="72"/>
        <v>7.0685999999999999E-2</v>
      </c>
      <c r="V158" s="13">
        <f t="shared" si="84"/>
        <v>0.5</v>
      </c>
      <c r="W158" s="20">
        <f t="shared" si="85"/>
        <v>3.1416000000000006E-2</v>
      </c>
      <c r="X158" s="22">
        <f t="shared" si="86"/>
        <v>1</v>
      </c>
      <c r="Y158" s="21">
        <f t="shared" si="87"/>
        <v>4.9087499999999999E-2</v>
      </c>
      <c r="Z158" s="22">
        <f t="shared" si="88"/>
        <v>1</v>
      </c>
      <c r="AA158" s="21">
        <f t="shared" si="89"/>
        <v>7.0685999999999999E-2</v>
      </c>
      <c r="AB158" s="22">
        <f t="shared" si="90"/>
        <v>1</v>
      </c>
    </row>
    <row r="159" spans="1:28" s="8" customFormat="1" ht="13" customHeight="1" x14ac:dyDescent="0.15">
      <c r="A159" s="1">
        <v>40100</v>
      </c>
      <c r="B159" s="1"/>
      <c r="C159" s="155" t="s">
        <v>201</v>
      </c>
      <c r="D159" s="153" t="s">
        <v>202</v>
      </c>
      <c r="E159" s="54">
        <v>11.4</v>
      </c>
      <c r="F159" s="54">
        <v>7.8</v>
      </c>
      <c r="G159" s="56">
        <f t="shared" si="91"/>
        <v>88.9</v>
      </c>
      <c r="H159" s="52" t="s">
        <v>34</v>
      </c>
      <c r="I159" s="47">
        <f t="shared" si="76"/>
        <v>707</v>
      </c>
      <c r="J159" s="47">
        <f t="shared" si="77"/>
        <v>453</v>
      </c>
      <c r="K159" s="48">
        <f t="shared" si="78"/>
        <v>314</v>
      </c>
      <c r="L159" s="49"/>
      <c r="M159" s="50">
        <f t="shared" si="79"/>
        <v>1415</v>
      </c>
      <c r="N159" s="47">
        <f t="shared" si="80"/>
        <v>906</v>
      </c>
      <c r="O159" s="47">
        <f t="shared" si="81"/>
        <v>629</v>
      </c>
      <c r="P159" s="23"/>
      <c r="Q159" s="2">
        <f t="shared" si="70"/>
        <v>3.1416000000000006E-2</v>
      </c>
      <c r="R159" s="13">
        <f t="shared" si="82"/>
        <v>0.5</v>
      </c>
      <c r="S159" s="2">
        <f t="shared" si="71"/>
        <v>4.9087499999999999E-2</v>
      </c>
      <c r="T159" s="13">
        <f t="shared" si="83"/>
        <v>0.5</v>
      </c>
      <c r="U159" s="2">
        <f t="shared" si="72"/>
        <v>7.0685999999999999E-2</v>
      </c>
      <c r="V159" s="13">
        <f t="shared" si="84"/>
        <v>0.5</v>
      </c>
      <c r="W159" s="20">
        <f t="shared" si="85"/>
        <v>3.1416000000000006E-2</v>
      </c>
      <c r="X159" s="22">
        <f t="shared" si="86"/>
        <v>1</v>
      </c>
      <c r="Y159" s="21">
        <f t="shared" si="87"/>
        <v>4.9087499999999999E-2</v>
      </c>
      <c r="Z159" s="22">
        <f t="shared" si="88"/>
        <v>1</v>
      </c>
      <c r="AA159" s="21">
        <f t="shared" si="89"/>
        <v>7.0685999999999999E-2</v>
      </c>
      <c r="AB159" s="22">
        <f t="shared" si="90"/>
        <v>1</v>
      </c>
    </row>
    <row r="160" spans="1:28" s="8" customFormat="1" ht="13" customHeight="1" x14ac:dyDescent="0.15">
      <c r="A160" s="1">
        <v>40100</v>
      </c>
      <c r="B160" s="1"/>
      <c r="C160" s="164"/>
      <c r="D160" s="154"/>
      <c r="E160" s="51" t="s">
        <v>203</v>
      </c>
      <c r="F160" s="51" t="s">
        <v>198</v>
      </c>
      <c r="G160" s="56">
        <f t="shared" si="91"/>
        <v>60.3</v>
      </c>
      <c r="H160" s="52" t="s">
        <v>35</v>
      </c>
      <c r="I160" s="47">
        <f t="shared" si="76"/>
        <v>480</v>
      </c>
      <c r="J160" s="47">
        <f t="shared" si="77"/>
        <v>307</v>
      </c>
      <c r="K160" s="48">
        <f t="shared" si="78"/>
        <v>213</v>
      </c>
      <c r="L160" s="49"/>
      <c r="M160" s="50">
        <f t="shared" si="79"/>
        <v>960</v>
      </c>
      <c r="N160" s="47">
        <f t="shared" si="80"/>
        <v>614</v>
      </c>
      <c r="O160" s="47">
        <f t="shared" si="81"/>
        <v>427</v>
      </c>
      <c r="P160" s="23"/>
      <c r="Q160" s="2">
        <f t="shared" si="70"/>
        <v>3.1416000000000006E-2</v>
      </c>
      <c r="R160" s="13">
        <f t="shared" si="82"/>
        <v>0.5</v>
      </c>
      <c r="S160" s="2">
        <f t="shared" si="71"/>
        <v>4.9087499999999999E-2</v>
      </c>
      <c r="T160" s="13">
        <f t="shared" si="83"/>
        <v>0.5</v>
      </c>
      <c r="U160" s="2">
        <f t="shared" si="72"/>
        <v>7.0685999999999999E-2</v>
      </c>
      <c r="V160" s="13">
        <f t="shared" si="84"/>
        <v>0.5</v>
      </c>
      <c r="W160" s="20">
        <f t="shared" si="85"/>
        <v>3.1416000000000006E-2</v>
      </c>
      <c r="X160" s="22">
        <f t="shared" si="86"/>
        <v>1</v>
      </c>
      <c r="Y160" s="21">
        <f t="shared" si="87"/>
        <v>4.9087499999999999E-2</v>
      </c>
      <c r="Z160" s="22">
        <f t="shared" si="88"/>
        <v>1</v>
      </c>
      <c r="AA160" s="21">
        <f t="shared" si="89"/>
        <v>7.0685999999999999E-2</v>
      </c>
      <c r="AB160" s="22">
        <f t="shared" si="90"/>
        <v>1</v>
      </c>
    </row>
    <row r="161" spans="1:28" ht="22" customHeight="1" x14ac:dyDescent="0.15">
      <c r="A161" s="1">
        <v>12836</v>
      </c>
      <c r="C161" s="92" t="s">
        <v>204</v>
      </c>
      <c r="D161" s="96" t="s">
        <v>205</v>
      </c>
      <c r="E161" s="51" t="s">
        <v>70</v>
      </c>
      <c r="F161" s="54">
        <v>7.5</v>
      </c>
      <c r="G161" s="45">
        <v>18.5</v>
      </c>
      <c r="H161" s="52"/>
      <c r="I161" s="47">
        <f t="shared" si="76"/>
        <v>147</v>
      </c>
      <c r="J161" s="47">
        <f t="shared" si="77"/>
        <v>94</v>
      </c>
      <c r="K161" s="48">
        <f t="shared" si="78"/>
        <v>65</v>
      </c>
      <c r="L161" s="49"/>
      <c r="M161" s="50">
        <f t="shared" si="79"/>
        <v>294</v>
      </c>
      <c r="N161" s="47">
        <f t="shared" si="80"/>
        <v>188</v>
      </c>
      <c r="O161" s="47">
        <f t="shared" si="81"/>
        <v>131</v>
      </c>
      <c r="P161" s="23"/>
      <c r="Q161" s="2">
        <f t="shared" si="70"/>
        <v>3.1416000000000006E-2</v>
      </c>
      <c r="R161" s="13">
        <f t="shared" si="82"/>
        <v>0.5</v>
      </c>
      <c r="S161" s="2">
        <f t="shared" si="71"/>
        <v>4.9087499999999999E-2</v>
      </c>
      <c r="T161" s="13">
        <f t="shared" si="83"/>
        <v>0.5</v>
      </c>
      <c r="U161" s="2">
        <f t="shared" si="72"/>
        <v>7.0685999999999999E-2</v>
      </c>
      <c r="V161" s="13">
        <f t="shared" si="84"/>
        <v>0.5</v>
      </c>
      <c r="W161" s="20">
        <f t="shared" si="85"/>
        <v>3.1416000000000006E-2</v>
      </c>
      <c r="X161" s="22">
        <f t="shared" si="86"/>
        <v>1</v>
      </c>
      <c r="Y161" s="21">
        <f t="shared" si="87"/>
        <v>4.9087499999999999E-2</v>
      </c>
      <c r="Z161" s="22">
        <f t="shared" si="88"/>
        <v>1</v>
      </c>
      <c r="AA161" s="21">
        <f t="shared" si="89"/>
        <v>7.0685999999999999E-2</v>
      </c>
      <c r="AB161" s="22">
        <f t="shared" si="90"/>
        <v>1</v>
      </c>
    </row>
    <row r="162" spans="1:28" s="8" customFormat="1" ht="13" customHeight="1" x14ac:dyDescent="0.15">
      <c r="A162" s="1">
        <v>14830</v>
      </c>
      <c r="B162" s="1"/>
      <c r="C162" s="155" t="s">
        <v>206</v>
      </c>
      <c r="D162" s="153" t="s">
        <v>207</v>
      </c>
      <c r="E162" s="51" t="s">
        <v>70</v>
      </c>
      <c r="F162" s="54">
        <v>7.5</v>
      </c>
      <c r="G162" s="45">
        <v>18.5</v>
      </c>
      <c r="H162" s="52" t="s">
        <v>34</v>
      </c>
      <c r="I162" s="47">
        <f t="shared" si="76"/>
        <v>147</v>
      </c>
      <c r="J162" s="47">
        <f t="shared" si="77"/>
        <v>94</v>
      </c>
      <c r="K162" s="48">
        <f t="shared" si="78"/>
        <v>65</v>
      </c>
      <c r="L162" s="49"/>
      <c r="M162" s="50">
        <f t="shared" si="79"/>
        <v>294</v>
      </c>
      <c r="N162" s="47">
        <f t="shared" si="80"/>
        <v>188</v>
      </c>
      <c r="O162" s="47">
        <f t="shared" si="81"/>
        <v>131</v>
      </c>
      <c r="P162" s="23"/>
      <c r="Q162" s="2">
        <f t="shared" si="70"/>
        <v>3.1416000000000006E-2</v>
      </c>
      <c r="R162" s="13">
        <f t="shared" si="82"/>
        <v>0.5</v>
      </c>
      <c r="S162" s="2">
        <f t="shared" si="71"/>
        <v>4.9087499999999999E-2</v>
      </c>
      <c r="T162" s="13">
        <f t="shared" si="83"/>
        <v>0.5</v>
      </c>
      <c r="U162" s="2">
        <f t="shared" si="72"/>
        <v>7.0685999999999999E-2</v>
      </c>
      <c r="V162" s="13">
        <f t="shared" si="84"/>
        <v>0.5</v>
      </c>
      <c r="W162" s="20">
        <f t="shared" si="85"/>
        <v>3.1416000000000006E-2</v>
      </c>
      <c r="X162" s="22">
        <f t="shared" si="86"/>
        <v>1</v>
      </c>
      <c r="Y162" s="21">
        <f t="shared" si="87"/>
        <v>4.9087499999999999E-2</v>
      </c>
      <c r="Z162" s="22">
        <f t="shared" si="88"/>
        <v>1</v>
      </c>
      <c r="AA162" s="21">
        <f t="shared" si="89"/>
        <v>7.0685999999999999E-2</v>
      </c>
      <c r="AB162" s="22">
        <f t="shared" si="90"/>
        <v>1</v>
      </c>
    </row>
    <row r="163" spans="1:28" s="8" customFormat="1" ht="13" customHeight="1" x14ac:dyDescent="0.15">
      <c r="A163" s="1">
        <v>14830</v>
      </c>
      <c r="B163" s="1"/>
      <c r="C163" s="164"/>
      <c r="D163" s="154"/>
      <c r="E163" s="51" t="s">
        <v>70</v>
      </c>
      <c r="F163" s="54">
        <v>5.5</v>
      </c>
      <c r="G163" s="45">
        <v>13.7</v>
      </c>
      <c r="H163" s="52" t="s">
        <v>35</v>
      </c>
      <c r="I163" s="47">
        <f t="shared" si="76"/>
        <v>109</v>
      </c>
      <c r="J163" s="47">
        <f t="shared" si="77"/>
        <v>70</v>
      </c>
      <c r="K163" s="48">
        <f t="shared" si="78"/>
        <v>48</v>
      </c>
      <c r="L163" s="49"/>
      <c r="M163" s="50">
        <f t="shared" si="79"/>
        <v>218</v>
      </c>
      <c r="N163" s="47">
        <f t="shared" si="80"/>
        <v>140</v>
      </c>
      <c r="O163" s="47">
        <f t="shared" si="81"/>
        <v>97</v>
      </c>
      <c r="P163" s="23"/>
      <c r="Q163" s="2">
        <f t="shared" si="70"/>
        <v>3.1416000000000006E-2</v>
      </c>
      <c r="R163" s="13">
        <f t="shared" si="82"/>
        <v>0.5</v>
      </c>
      <c r="S163" s="2">
        <f t="shared" si="71"/>
        <v>4.9087499999999999E-2</v>
      </c>
      <c r="T163" s="13">
        <f t="shared" si="83"/>
        <v>0.5</v>
      </c>
      <c r="U163" s="2">
        <f t="shared" si="72"/>
        <v>7.0685999999999999E-2</v>
      </c>
      <c r="V163" s="13">
        <f t="shared" si="84"/>
        <v>0.5</v>
      </c>
      <c r="W163" s="20">
        <f t="shared" si="85"/>
        <v>3.1416000000000006E-2</v>
      </c>
      <c r="X163" s="22">
        <f t="shared" si="86"/>
        <v>1</v>
      </c>
      <c r="Y163" s="21">
        <f t="shared" si="87"/>
        <v>4.9087499999999999E-2</v>
      </c>
      <c r="Z163" s="22">
        <f t="shared" si="88"/>
        <v>1</v>
      </c>
      <c r="AA163" s="21">
        <f t="shared" si="89"/>
        <v>7.0685999999999999E-2</v>
      </c>
      <c r="AB163" s="22">
        <f t="shared" si="90"/>
        <v>1</v>
      </c>
    </row>
    <row r="164" spans="1:28" ht="22" customHeight="1" x14ac:dyDescent="0.15">
      <c r="A164" s="1">
        <v>12836</v>
      </c>
      <c r="C164" s="92" t="s">
        <v>208</v>
      </c>
      <c r="D164" s="96" t="s">
        <v>209</v>
      </c>
      <c r="E164" s="51" t="s">
        <v>70</v>
      </c>
      <c r="F164" s="54">
        <v>7.5</v>
      </c>
      <c r="G164" s="45">
        <v>37</v>
      </c>
      <c r="H164" s="52"/>
      <c r="I164" s="47">
        <f t="shared" si="76"/>
        <v>294</v>
      </c>
      <c r="J164" s="47">
        <f t="shared" si="77"/>
        <v>188</v>
      </c>
      <c r="K164" s="48">
        <f t="shared" si="78"/>
        <v>131</v>
      </c>
      <c r="L164" s="49"/>
      <c r="M164" s="50">
        <f t="shared" si="79"/>
        <v>589</v>
      </c>
      <c r="N164" s="47">
        <f t="shared" si="80"/>
        <v>377</v>
      </c>
      <c r="O164" s="47">
        <f t="shared" si="81"/>
        <v>262</v>
      </c>
      <c r="P164" s="23"/>
      <c r="Q164" s="2">
        <f t="shared" si="70"/>
        <v>3.1416000000000006E-2</v>
      </c>
      <c r="R164" s="13">
        <f t="shared" si="82"/>
        <v>0.5</v>
      </c>
      <c r="S164" s="2">
        <f t="shared" si="71"/>
        <v>4.9087499999999999E-2</v>
      </c>
      <c r="T164" s="13">
        <f t="shared" si="83"/>
        <v>0.5</v>
      </c>
      <c r="U164" s="2">
        <f t="shared" si="72"/>
        <v>7.0685999999999999E-2</v>
      </c>
      <c r="V164" s="13">
        <f t="shared" si="84"/>
        <v>0.5</v>
      </c>
      <c r="W164" s="20">
        <f t="shared" si="85"/>
        <v>3.1416000000000006E-2</v>
      </c>
      <c r="X164" s="22">
        <f t="shared" si="86"/>
        <v>1</v>
      </c>
      <c r="Y164" s="21">
        <f t="shared" si="87"/>
        <v>4.9087499999999999E-2</v>
      </c>
      <c r="Z164" s="22">
        <f t="shared" si="88"/>
        <v>1</v>
      </c>
      <c r="AA164" s="21">
        <f t="shared" si="89"/>
        <v>7.0685999999999999E-2</v>
      </c>
      <c r="AB164" s="22">
        <f t="shared" si="90"/>
        <v>1</v>
      </c>
    </row>
    <row r="165" spans="1:28" s="8" customFormat="1" ht="13" customHeight="1" x14ac:dyDescent="0.15">
      <c r="A165" s="1">
        <v>14830</v>
      </c>
      <c r="B165" s="1"/>
      <c r="C165" s="155" t="s">
        <v>210</v>
      </c>
      <c r="D165" s="153" t="s">
        <v>211</v>
      </c>
      <c r="E165" s="51" t="s">
        <v>70</v>
      </c>
      <c r="F165" s="54">
        <v>7.5</v>
      </c>
      <c r="G165" s="45">
        <v>37</v>
      </c>
      <c r="H165" s="52" t="s">
        <v>34</v>
      </c>
      <c r="I165" s="47">
        <f t="shared" si="76"/>
        <v>294</v>
      </c>
      <c r="J165" s="47">
        <f t="shared" si="77"/>
        <v>188</v>
      </c>
      <c r="K165" s="48">
        <f t="shared" si="78"/>
        <v>131</v>
      </c>
      <c r="L165" s="49"/>
      <c r="M165" s="50">
        <f t="shared" si="79"/>
        <v>589</v>
      </c>
      <c r="N165" s="47">
        <f t="shared" si="80"/>
        <v>377</v>
      </c>
      <c r="O165" s="47">
        <f t="shared" si="81"/>
        <v>262</v>
      </c>
      <c r="P165" s="23"/>
      <c r="Q165" s="2">
        <f t="shared" si="70"/>
        <v>3.1416000000000006E-2</v>
      </c>
      <c r="R165" s="13">
        <f t="shared" si="82"/>
        <v>0.5</v>
      </c>
      <c r="S165" s="2">
        <f t="shared" si="71"/>
        <v>4.9087499999999999E-2</v>
      </c>
      <c r="T165" s="13">
        <f t="shared" si="83"/>
        <v>0.5</v>
      </c>
      <c r="U165" s="2">
        <f t="shared" si="72"/>
        <v>7.0685999999999999E-2</v>
      </c>
      <c r="V165" s="13">
        <f t="shared" si="84"/>
        <v>0.5</v>
      </c>
      <c r="W165" s="20">
        <f t="shared" si="85"/>
        <v>3.1416000000000006E-2</v>
      </c>
      <c r="X165" s="22">
        <f t="shared" si="86"/>
        <v>1</v>
      </c>
      <c r="Y165" s="21">
        <f t="shared" si="87"/>
        <v>4.9087499999999999E-2</v>
      </c>
      <c r="Z165" s="22">
        <f t="shared" si="88"/>
        <v>1</v>
      </c>
      <c r="AA165" s="21">
        <f t="shared" si="89"/>
        <v>7.0685999999999999E-2</v>
      </c>
      <c r="AB165" s="22">
        <f t="shared" si="90"/>
        <v>1</v>
      </c>
    </row>
    <row r="166" spans="1:28" s="8" customFormat="1" ht="13" customHeight="1" x14ac:dyDescent="0.15">
      <c r="A166" s="1">
        <v>14830</v>
      </c>
      <c r="B166" s="1"/>
      <c r="C166" s="156"/>
      <c r="D166" s="165"/>
      <c r="E166" s="106" t="s">
        <v>70</v>
      </c>
      <c r="F166" s="107">
        <v>5.5</v>
      </c>
      <c r="G166" s="108">
        <v>27.2</v>
      </c>
      <c r="H166" s="109" t="s">
        <v>35</v>
      </c>
      <c r="I166" s="110">
        <f t="shared" si="76"/>
        <v>216</v>
      </c>
      <c r="J166" s="110">
        <f t="shared" si="77"/>
        <v>139</v>
      </c>
      <c r="K166" s="111">
        <f t="shared" si="78"/>
        <v>96</v>
      </c>
      <c r="L166" s="112"/>
      <c r="M166" s="113">
        <f t="shared" si="79"/>
        <v>433</v>
      </c>
      <c r="N166" s="110">
        <f t="shared" si="80"/>
        <v>277</v>
      </c>
      <c r="O166" s="110">
        <f t="shared" si="81"/>
        <v>192</v>
      </c>
      <c r="P166" s="23"/>
      <c r="Q166" s="2">
        <f t="shared" si="70"/>
        <v>3.1416000000000006E-2</v>
      </c>
      <c r="R166" s="13">
        <f t="shared" si="82"/>
        <v>0.5</v>
      </c>
      <c r="S166" s="2">
        <f t="shared" si="71"/>
        <v>4.9087499999999999E-2</v>
      </c>
      <c r="T166" s="13">
        <f t="shared" si="83"/>
        <v>0.5</v>
      </c>
      <c r="U166" s="2">
        <f t="shared" si="72"/>
        <v>7.0685999999999999E-2</v>
      </c>
      <c r="V166" s="13">
        <f t="shared" si="84"/>
        <v>0.5</v>
      </c>
      <c r="W166" s="20">
        <f t="shared" si="85"/>
        <v>3.1416000000000006E-2</v>
      </c>
      <c r="X166" s="22">
        <f t="shared" si="86"/>
        <v>1</v>
      </c>
      <c r="Y166" s="21">
        <f t="shared" si="87"/>
        <v>4.9087499999999999E-2</v>
      </c>
      <c r="Z166" s="22">
        <f t="shared" si="88"/>
        <v>1</v>
      </c>
      <c r="AA166" s="21">
        <f t="shared" si="89"/>
        <v>7.0685999999999999E-2</v>
      </c>
      <c r="AB166" s="22">
        <f t="shared" si="90"/>
        <v>1</v>
      </c>
    </row>
    <row r="167" spans="1:28" ht="14" thickBot="1" x14ac:dyDescent="0.2">
      <c r="C167" s="157" t="s">
        <v>212</v>
      </c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9"/>
      <c r="P167" s="23"/>
      <c r="W167" s="20"/>
      <c r="X167" s="21"/>
      <c r="Y167" s="21"/>
      <c r="Z167" s="21"/>
      <c r="AA167" s="21"/>
      <c r="AB167" s="21"/>
    </row>
    <row r="168" spans="1:28" s="8" customFormat="1" ht="49" thickTop="1" x14ac:dyDescent="0.15">
      <c r="A168" s="8">
        <v>34416</v>
      </c>
      <c r="C168" s="53" t="s">
        <v>213</v>
      </c>
      <c r="D168" s="96" t="s">
        <v>214</v>
      </c>
      <c r="E168" s="54">
        <v>2.2000000000000002</v>
      </c>
      <c r="F168" s="51">
        <v>7.5</v>
      </c>
      <c r="G168" s="45">
        <v>17</v>
      </c>
      <c r="H168" s="62"/>
      <c r="I168" s="47">
        <f t="shared" si="76"/>
        <v>135</v>
      </c>
      <c r="J168" s="47">
        <f t="shared" si="77"/>
        <v>87</v>
      </c>
      <c r="K168" s="48">
        <f t="shared" si="78"/>
        <v>60</v>
      </c>
      <c r="L168" s="58"/>
      <c r="M168" s="50">
        <f t="shared" si="79"/>
        <v>271</v>
      </c>
      <c r="N168" s="47">
        <f t="shared" si="80"/>
        <v>173</v>
      </c>
      <c r="O168" s="47">
        <f t="shared" si="81"/>
        <v>120</v>
      </c>
      <c r="P168" s="23"/>
      <c r="Q168" s="21">
        <f t="shared" ref="Q168:Q300" si="92">$Q$7</f>
        <v>3.1416000000000006E-2</v>
      </c>
      <c r="R168" s="22">
        <f t="shared" ref="R168:R300" si="93">MINA($R$7,100%)</f>
        <v>0.5</v>
      </c>
      <c r="S168" s="21">
        <f t="shared" ref="S168:S300" si="94">$S$7</f>
        <v>4.9087499999999999E-2</v>
      </c>
      <c r="T168" s="22">
        <f t="shared" ref="T168:T300" si="95">MINA($T$7,100%)</f>
        <v>0.5</v>
      </c>
      <c r="U168" s="21">
        <f t="shared" ref="U168:U300" si="96">$U$7</f>
        <v>7.0685999999999999E-2</v>
      </c>
      <c r="V168" s="22">
        <f t="shared" ref="V168:V300" si="97">MINA($V$7,100%)</f>
        <v>0.5</v>
      </c>
      <c r="W168" s="20">
        <f t="shared" ref="W168:W300" si="98">$W$7</f>
        <v>3.1416000000000006E-2</v>
      </c>
      <c r="X168" s="22">
        <f t="shared" ref="X168:X300" si="99">MINA($X$7,100%)</f>
        <v>1</v>
      </c>
      <c r="Y168" s="21">
        <f t="shared" ref="Y168:Y300" si="100">$Y$7</f>
        <v>4.9087499999999999E-2</v>
      </c>
      <c r="Z168" s="22">
        <f t="shared" ref="Z168:Z300" si="101">MINA($Z$7,100%)</f>
        <v>1</v>
      </c>
      <c r="AA168" s="21">
        <f t="shared" ref="AA168:AA300" si="102">$AA$7</f>
        <v>7.0685999999999999E-2</v>
      </c>
      <c r="AB168" s="22">
        <f t="shared" ref="AB168:AB300" si="103">MINA($AB$7,100%)</f>
        <v>1</v>
      </c>
    </row>
    <row r="169" spans="1:28" s="8" customFormat="1" ht="48" x14ac:dyDescent="0.15">
      <c r="A169" s="8">
        <v>34416</v>
      </c>
      <c r="C169" s="53" t="s">
        <v>215</v>
      </c>
      <c r="D169" s="96" t="s">
        <v>216</v>
      </c>
      <c r="E169" s="54">
        <v>3.2</v>
      </c>
      <c r="F169" s="51">
        <v>7.5</v>
      </c>
      <c r="G169" s="45">
        <v>24.5</v>
      </c>
      <c r="H169" s="62"/>
      <c r="I169" s="47">
        <f t="shared" si="76"/>
        <v>195</v>
      </c>
      <c r="J169" s="47">
        <f t="shared" si="77"/>
        <v>125</v>
      </c>
      <c r="K169" s="48">
        <f t="shared" ref="K169:K177" si="104">ROUND((((G169/U169)*0.5)*V169),0)</f>
        <v>87</v>
      </c>
      <c r="L169" s="58"/>
      <c r="M169" s="50">
        <f t="shared" ref="M169:M177" si="105">ROUND((((G169/W169)*0.5)*X169),0)</f>
        <v>390</v>
      </c>
      <c r="N169" s="47">
        <f t="shared" ref="N169:N177" si="106">ROUND((((G169/Y169)*0.5)*Z169),0)</f>
        <v>250</v>
      </c>
      <c r="O169" s="47">
        <f t="shared" ref="O169:O177" si="107">ROUND((((G169/AA169)*0.5)*AB169),0)</f>
        <v>173</v>
      </c>
      <c r="P169" s="23"/>
      <c r="Q169" s="21">
        <f t="shared" si="92"/>
        <v>3.1416000000000006E-2</v>
      </c>
      <c r="R169" s="22">
        <f t="shared" si="93"/>
        <v>0.5</v>
      </c>
      <c r="S169" s="21">
        <f t="shared" si="94"/>
        <v>4.9087499999999999E-2</v>
      </c>
      <c r="T169" s="22">
        <f t="shared" si="95"/>
        <v>0.5</v>
      </c>
      <c r="U169" s="21">
        <f t="shared" si="96"/>
        <v>7.0685999999999999E-2</v>
      </c>
      <c r="V169" s="22">
        <f t="shared" si="97"/>
        <v>0.5</v>
      </c>
      <c r="W169" s="20">
        <f t="shared" si="98"/>
        <v>3.1416000000000006E-2</v>
      </c>
      <c r="X169" s="22">
        <f t="shared" si="99"/>
        <v>1</v>
      </c>
      <c r="Y169" s="21">
        <f t="shared" si="100"/>
        <v>4.9087499999999999E-2</v>
      </c>
      <c r="Z169" s="22">
        <f t="shared" si="101"/>
        <v>1</v>
      </c>
      <c r="AA169" s="21">
        <f t="shared" si="102"/>
        <v>7.0685999999999999E-2</v>
      </c>
      <c r="AB169" s="22">
        <f t="shared" si="103"/>
        <v>1</v>
      </c>
    </row>
    <row r="170" spans="1:28" s="8" customFormat="1" ht="48" x14ac:dyDescent="0.15">
      <c r="A170" s="8">
        <v>34416</v>
      </c>
      <c r="C170" s="53" t="s">
        <v>217</v>
      </c>
      <c r="D170" s="96" t="s">
        <v>218</v>
      </c>
      <c r="E170" s="54">
        <v>4.2</v>
      </c>
      <c r="F170" s="51">
        <v>7.5</v>
      </c>
      <c r="G170" s="45">
        <v>31.9</v>
      </c>
      <c r="H170" s="62"/>
      <c r="I170" s="47">
        <f t="shared" si="76"/>
        <v>254</v>
      </c>
      <c r="J170" s="47">
        <f t="shared" si="77"/>
        <v>162</v>
      </c>
      <c r="K170" s="48">
        <f t="shared" si="104"/>
        <v>113</v>
      </c>
      <c r="L170" s="58"/>
      <c r="M170" s="50">
        <f t="shared" si="105"/>
        <v>508</v>
      </c>
      <c r="N170" s="47">
        <f t="shared" si="106"/>
        <v>325</v>
      </c>
      <c r="O170" s="47">
        <f t="shared" si="107"/>
        <v>226</v>
      </c>
      <c r="P170" s="23"/>
      <c r="Q170" s="21">
        <f t="shared" si="92"/>
        <v>3.1416000000000006E-2</v>
      </c>
      <c r="R170" s="22">
        <f t="shared" si="93"/>
        <v>0.5</v>
      </c>
      <c r="S170" s="21">
        <f t="shared" si="94"/>
        <v>4.9087499999999999E-2</v>
      </c>
      <c r="T170" s="22">
        <f t="shared" si="95"/>
        <v>0.5</v>
      </c>
      <c r="U170" s="21">
        <f t="shared" si="96"/>
        <v>7.0685999999999999E-2</v>
      </c>
      <c r="V170" s="22">
        <f t="shared" si="97"/>
        <v>0.5</v>
      </c>
      <c r="W170" s="20">
        <f t="shared" si="98"/>
        <v>3.1416000000000006E-2</v>
      </c>
      <c r="X170" s="22">
        <f t="shared" si="99"/>
        <v>1</v>
      </c>
      <c r="Y170" s="21">
        <f t="shared" si="100"/>
        <v>4.9087499999999999E-2</v>
      </c>
      <c r="Z170" s="22">
        <f t="shared" si="101"/>
        <v>1</v>
      </c>
      <c r="AA170" s="21">
        <f t="shared" si="102"/>
        <v>7.0685999999999999E-2</v>
      </c>
      <c r="AB170" s="22">
        <f t="shared" si="103"/>
        <v>1</v>
      </c>
    </row>
    <row r="171" spans="1:28" s="8" customFormat="1" ht="48" x14ac:dyDescent="0.15">
      <c r="A171" s="8">
        <v>34416</v>
      </c>
      <c r="C171" s="53" t="s">
        <v>219</v>
      </c>
      <c r="D171" s="96" t="s">
        <v>220</v>
      </c>
      <c r="E171" s="54">
        <v>0.4</v>
      </c>
      <c r="F171" s="51">
        <v>5</v>
      </c>
      <c r="G171" s="45">
        <v>1.8</v>
      </c>
      <c r="H171" s="62"/>
      <c r="I171" s="47">
        <f t="shared" si="76"/>
        <v>14</v>
      </c>
      <c r="J171" s="47">
        <f t="shared" si="77"/>
        <v>9</v>
      </c>
      <c r="K171" s="48">
        <f t="shared" si="104"/>
        <v>6</v>
      </c>
      <c r="L171" s="58"/>
      <c r="M171" s="50">
        <f t="shared" si="105"/>
        <v>29</v>
      </c>
      <c r="N171" s="47">
        <f t="shared" si="106"/>
        <v>18</v>
      </c>
      <c r="O171" s="47">
        <f t="shared" si="107"/>
        <v>13</v>
      </c>
      <c r="P171" s="23"/>
      <c r="Q171" s="21">
        <f t="shared" si="92"/>
        <v>3.1416000000000006E-2</v>
      </c>
      <c r="R171" s="22">
        <f t="shared" si="93"/>
        <v>0.5</v>
      </c>
      <c r="S171" s="21">
        <f t="shared" si="94"/>
        <v>4.9087499999999999E-2</v>
      </c>
      <c r="T171" s="22">
        <f t="shared" si="95"/>
        <v>0.5</v>
      </c>
      <c r="U171" s="21">
        <f t="shared" si="96"/>
        <v>7.0685999999999999E-2</v>
      </c>
      <c r="V171" s="22">
        <f t="shared" si="97"/>
        <v>0.5</v>
      </c>
      <c r="W171" s="20">
        <f t="shared" si="98"/>
        <v>3.1416000000000006E-2</v>
      </c>
      <c r="X171" s="22">
        <f t="shared" si="99"/>
        <v>1</v>
      </c>
      <c r="Y171" s="21">
        <f t="shared" si="100"/>
        <v>4.9087499999999999E-2</v>
      </c>
      <c r="Z171" s="22">
        <f t="shared" si="101"/>
        <v>1</v>
      </c>
      <c r="AA171" s="21">
        <f t="shared" si="102"/>
        <v>7.0685999999999999E-2</v>
      </c>
      <c r="AB171" s="22">
        <f t="shared" si="103"/>
        <v>1</v>
      </c>
    </row>
    <row r="172" spans="1:28" s="8" customFormat="1" ht="48" x14ac:dyDescent="0.15">
      <c r="A172" s="8">
        <v>34416</v>
      </c>
      <c r="C172" s="53" t="s">
        <v>221</v>
      </c>
      <c r="D172" s="96" t="s">
        <v>222</v>
      </c>
      <c r="E172" s="54">
        <v>2.2000000000000002</v>
      </c>
      <c r="F172" s="51">
        <v>5</v>
      </c>
      <c r="G172" s="45">
        <v>11.2</v>
      </c>
      <c r="H172" s="62"/>
      <c r="I172" s="47">
        <f t="shared" si="76"/>
        <v>89</v>
      </c>
      <c r="J172" s="47">
        <f t="shared" si="77"/>
        <v>57</v>
      </c>
      <c r="K172" s="48">
        <f t="shared" si="104"/>
        <v>40</v>
      </c>
      <c r="L172" s="58"/>
      <c r="M172" s="50">
        <f t="shared" si="105"/>
        <v>178</v>
      </c>
      <c r="N172" s="47">
        <f t="shared" si="106"/>
        <v>114</v>
      </c>
      <c r="O172" s="47">
        <f t="shared" si="107"/>
        <v>79</v>
      </c>
      <c r="P172" s="23"/>
      <c r="Q172" s="21">
        <f t="shared" si="92"/>
        <v>3.1416000000000006E-2</v>
      </c>
      <c r="R172" s="22">
        <f t="shared" si="93"/>
        <v>0.5</v>
      </c>
      <c r="S172" s="21">
        <f t="shared" si="94"/>
        <v>4.9087499999999999E-2</v>
      </c>
      <c r="T172" s="22">
        <f t="shared" si="95"/>
        <v>0.5</v>
      </c>
      <c r="U172" s="21">
        <f t="shared" si="96"/>
        <v>7.0685999999999999E-2</v>
      </c>
      <c r="V172" s="22">
        <f t="shared" si="97"/>
        <v>0.5</v>
      </c>
      <c r="W172" s="20">
        <f t="shared" si="98"/>
        <v>3.1416000000000006E-2</v>
      </c>
      <c r="X172" s="22">
        <f t="shared" si="99"/>
        <v>1</v>
      </c>
      <c r="Y172" s="21">
        <f t="shared" si="100"/>
        <v>4.9087499999999999E-2</v>
      </c>
      <c r="Z172" s="22">
        <f t="shared" si="101"/>
        <v>1</v>
      </c>
      <c r="AA172" s="21">
        <f t="shared" si="102"/>
        <v>7.0685999999999999E-2</v>
      </c>
      <c r="AB172" s="22">
        <f t="shared" si="103"/>
        <v>1</v>
      </c>
    </row>
    <row r="173" spans="1:28" s="8" customFormat="1" ht="48" x14ac:dyDescent="0.15">
      <c r="A173" s="8">
        <v>34416</v>
      </c>
      <c r="C173" s="53" t="s">
        <v>223</v>
      </c>
      <c r="D173" s="96" t="s">
        <v>224</v>
      </c>
      <c r="E173" s="54">
        <v>3.2</v>
      </c>
      <c r="F173" s="51">
        <v>5</v>
      </c>
      <c r="G173" s="45">
        <v>16.2</v>
      </c>
      <c r="H173" s="62"/>
      <c r="I173" s="47">
        <f t="shared" si="76"/>
        <v>129</v>
      </c>
      <c r="J173" s="47">
        <f t="shared" si="77"/>
        <v>83</v>
      </c>
      <c r="K173" s="48">
        <f t="shared" si="104"/>
        <v>57</v>
      </c>
      <c r="L173" s="58"/>
      <c r="M173" s="50">
        <f t="shared" si="105"/>
        <v>258</v>
      </c>
      <c r="N173" s="47">
        <f t="shared" si="106"/>
        <v>165</v>
      </c>
      <c r="O173" s="47">
        <f t="shared" si="107"/>
        <v>115</v>
      </c>
      <c r="P173" s="23"/>
      <c r="Q173" s="21">
        <f t="shared" si="92"/>
        <v>3.1416000000000006E-2</v>
      </c>
      <c r="R173" s="22">
        <f t="shared" si="93"/>
        <v>0.5</v>
      </c>
      <c r="S173" s="21">
        <f t="shared" si="94"/>
        <v>4.9087499999999999E-2</v>
      </c>
      <c r="T173" s="22">
        <f t="shared" si="95"/>
        <v>0.5</v>
      </c>
      <c r="U173" s="21">
        <f t="shared" si="96"/>
        <v>7.0685999999999999E-2</v>
      </c>
      <c r="V173" s="22">
        <f t="shared" si="97"/>
        <v>0.5</v>
      </c>
      <c r="W173" s="20">
        <f t="shared" si="98"/>
        <v>3.1416000000000006E-2</v>
      </c>
      <c r="X173" s="22">
        <f t="shared" si="99"/>
        <v>1</v>
      </c>
      <c r="Y173" s="21">
        <f t="shared" si="100"/>
        <v>4.9087499999999999E-2</v>
      </c>
      <c r="Z173" s="22">
        <f t="shared" si="101"/>
        <v>1</v>
      </c>
      <c r="AA173" s="21">
        <f t="shared" si="102"/>
        <v>7.0685999999999999E-2</v>
      </c>
      <c r="AB173" s="22">
        <f t="shared" si="103"/>
        <v>1</v>
      </c>
    </row>
    <row r="174" spans="1:28" s="8" customFormat="1" ht="48" x14ac:dyDescent="0.15">
      <c r="A174" s="8">
        <v>34416</v>
      </c>
      <c r="C174" s="53" t="s">
        <v>225</v>
      </c>
      <c r="D174" s="96" t="s">
        <v>226</v>
      </c>
      <c r="E174" s="54">
        <v>4.2</v>
      </c>
      <c r="F174" s="54">
        <v>5</v>
      </c>
      <c r="G174" s="45">
        <v>21.2</v>
      </c>
      <c r="H174" s="62"/>
      <c r="I174" s="47">
        <f t="shared" si="76"/>
        <v>169</v>
      </c>
      <c r="J174" s="47">
        <f t="shared" si="77"/>
        <v>108</v>
      </c>
      <c r="K174" s="48">
        <f t="shared" si="104"/>
        <v>75</v>
      </c>
      <c r="L174" s="58"/>
      <c r="M174" s="50">
        <f t="shared" si="105"/>
        <v>337</v>
      </c>
      <c r="N174" s="47">
        <f t="shared" si="106"/>
        <v>216</v>
      </c>
      <c r="O174" s="47">
        <f t="shared" si="107"/>
        <v>150</v>
      </c>
      <c r="P174" s="23"/>
      <c r="Q174" s="21">
        <f t="shared" si="92"/>
        <v>3.1416000000000006E-2</v>
      </c>
      <c r="R174" s="22">
        <f t="shared" si="93"/>
        <v>0.5</v>
      </c>
      <c r="S174" s="21">
        <f t="shared" si="94"/>
        <v>4.9087499999999999E-2</v>
      </c>
      <c r="T174" s="22">
        <f t="shared" si="95"/>
        <v>0.5</v>
      </c>
      <c r="U174" s="21">
        <f t="shared" si="96"/>
        <v>7.0685999999999999E-2</v>
      </c>
      <c r="V174" s="22">
        <f t="shared" si="97"/>
        <v>0.5</v>
      </c>
      <c r="W174" s="20">
        <f t="shared" si="98"/>
        <v>3.1416000000000006E-2</v>
      </c>
      <c r="X174" s="22">
        <f t="shared" si="99"/>
        <v>1</v>
      </c>
      <c r="Y174" s="21">
        <f t="shared" si="100"/>
        <v>4.9087499999999999E-2</v>
      </c>
      <c r="Z174" s="22">
        <f t="shared" si="101"/>
        <v>1</v>
      </c>
      <c r="AA174" s="21">
        <f t="shared" si="102"/>
        <v>7.0685999999999999E-2</v>
      </c>
      <c r="AB174" s="22">
        <f t="shared" si="103"/>
        <v>1</v>
      </c>
    </row>
    <row r="175" spans="1:28" s="8" customFormat="1" x14ac:dyDescent="0.15">
      <c r="A175" s="8">
        <v>34416</v>
      </c>
      <c r="C175" s="90" t="s">
        <v>227</v>
      </c>
      <c r="D175" s="96" t="s">
        <v>228</v>
      </c>
      <c r="E175" s="54" t="s">
        <v>70</v>
      </c>
      <c r="F175" s="54" t="s">
        <v>229</v>
      </c>
      <c r="G175" s="45">
        <v>1.4</v>
      </c>
      <c r="H175" s="62"/>
      <c r="I175" s="47">
        <f t="shared" si="76"/>
        <v>11</v>
      </c>
      <c r="J175" s="47">
        <f t="shared" si="77"/>
        <v>7</v>
      </c>
      <c r="K175" s="48">
        <f t="shared" si="104"/>
        <v>5</v>
      </c>
      <c r="L175" s="58"/>
      <c r="M175" s="50">
        <f t="shared" si="105"/>
        <v>22</v>
      </c>
      <c r="N175" s="47">
        <f t="shared" si="106"/>
        <v>14</v>
      </c>
      <c r="O175" s="47">
        <f t="shared" si="107"/>
        <v>10</v>
      </c>
      <c r="P175" s="23"/>
      <c r="Q175" s="21">
        <f t="shared" si="92"/>
        <v>3.1416000000000006E-2</v>
      </c>
      <c r="R175" s="22">
        <f t="shared" si="93"/>
        <v>0.5</v>
      </c>
      <c r="S175" s="21">
        <f t="shared" si="94"/>
        <v>4.9087499999999999E-2</v>
      </c>
      <c r="T175" s="22">
        <f t="shared" si="95"/>
        <v>0.5</v>
      </c>
      <c r="U175" s="21">
        <f t="shared" si="96"/>
        <v>7.0685999999999999E-2</v>
      </c>
      <c r="V175" s="22">
        <f t="shared" si="97"/>
        <v>0.5</v>
      </c>
      <c r="W175" s="20">
        <f t="shared" si="98"/>
        <v>3.1416000000000006E-2</v>
      </c>
      <c r="X175" s="22">
        <f t="shared" si="99"/>
        <v>1</v>
      </c>
      <c r="Y175" s="21">
        <f t="shared" si="100"/>
        <v>4.9087499999999999E-2</v>
      </c>
      <c r="Z175" s="22">
        <f t="shared" si="101"/>
        <v>1</v>
      </c>
      <c r="AA175" s="21">
        <f t="shared" si="102"/>
        <v>7.0685999999999999E-2</v>
      </c>
      <c r="AB175" s="22">
        <f t="shared" si="103"/>
        <v>1</v>
      </c>
    </row>
    <row r="176" spans="1:28" s="8" customFormat="1" x14ac:dyDescent="0.15">
      <c r="A176" s="8">
        <v>34416</v>
      </c>
      <c r="C176" s="90" t="s">
        <v>230</v>
      </c>
      <c r="D176" s="96" t="s">
        <v>231</v>
      </c>
      <c r="E176" s="54" t="s">
        <v>70</v>
      </c>
      <c r="F176" s="54" t="s">
        <v>232</v>
      </c>
      <c r="G176" s="45">
        <v>2.2999999999999998</v>
      </c>
      <c r="H176" s="62"/>
      <c r="I176" s="47">
        <f t="shared" si="76"/>
        <v>18</v>
      </c>
      <c r="J176" s="47">
        <f t="shared" si="77"/>
        <v>12</v>
      </c>
      <c r="K176" s="48">
        <f t="shared" si="104"/>
        <v>8</v>
      </c>
      <c r="L176" s="58"/>
      <c r="M176" s="50">
        <f t="shared" si="105"/>
        <v>37</v>
      </c>
      <c r="N176" s="47">
        <f t="shared" si="106"/>
        <v>23</v>
      </c>
      <c r="O176" s="47">
        <f t="shared" si="107"/>
        <v>16</v>
      </c>
      <c r="P176" s="23"/>
      <c r="Q176" s="21">
        <f t="shared" si="92"/>
        <v>3.1416000000000006E-2</v>
      </c>
      <c r="R176" s="22">
        <f t="shared" si="93"/>
        <v>0.5</v>
      </c>
      <c r="S176" s="21">
        <f t="shared" si="94"/>
        <v>4.9087499999999999E-2</v>
      </c>
      <c r="T176" s="22">
        <f t="shared" si="95"/>
        <v>0.5</v>
      </c>
      <c r="U176" s="21">
        <f t="shared" si="96"/>
        <v>7.0685999999999999E-2</v>
      </c>
      <c r="V176" s="22">
        <f t="shared" si="97"/>
        <v>0.5</v>
      </c>
      <c r="W176" s="20">
        <f t="shared" si="98"/>
        <v>3.1416000000000006E-2</v>
      </c>
      <c r="X176" s="22">
        <f t="shared" si="99"/>
        <v>1</v>
      </c>
      <c r="Y176" s="21">
        <f t="shared" si="100"/>
        <v>4.9087499999999999E-2</v>
      </c>
      <c r="Z176" s="22">
        <f t="shared" si="101"/>
        <v>1</v>
      </c>
      <c r="AA176" s="21">
        <f t="shared" si="102"/>
        <v>7.0685999999999999E-2</v>
      </c>
      <c r="AB176" s="22">
        <f t="shared" si="103"/>
        <v>1</v>
      </c>
    </row>
    <row r="177" spans="1:28" s="8" customFormat="1" x14ac:dyDescent="0.15">
      <c r="C177" s="90" t="s">
        <v>233</v>
      </c>
      <c r="D177" s="96" t="s">
        <v>234</v>
      </c>
      <c r="E177" s="54" t="s">
        <v>70</v>
      </c>
      <c r="F177" s="54" t="s">
        <v>235</v>
      </c>
      <c r="G177" s="45">
        <v>3.5</v>
      </c>
      <c r="H177" s="62"/>
      <c r="I177" s="47">
        <f t="shared" si="76"/>
        <v>28</v>
      </c>
      <c r="J177" s="47">
        <f t="shared" si="77"/>
        <v>18</v>
      </c>
      <c r="K177" s="48">
        <f t="shared" si="104"/>
        <v>12</v>
      </c>
      <c r="L177" s="58"/>
      <c r="M177" s="50">
        <f t="shared" si="105"/>
        <v>56</v>
      </c>
      <c r="N177" s="47">
        <f t="shared" si="106"/>
        <v>36</v>
      </c>
      <c r="O177" s="47">
        <f t="shared" si="107"/>
        <v>25</v>
      </c>
      <c r="P177" s="23"/>
      <c r="Q177" s="21">
        <f t="shared" si="92"/>
        <v>3.1416000000000006E-2</v>
      </c>
      <c r="R177" s="22">
        <f t="shared" si="93"/>
        <v>0.5</v>
      </c>
      <c r="S177" s="21">
        <f t="shared" si="94"/>
        <v>4.9087499999999999E-2</v>
      </c>
      <c r="T177" s="22">
        <f t="shared" si="95"/>
        <v>0.5</v>
      </c>
      <c r="U177" s="21">
        <f t="shared" si="96"/>
        <v>7.0685999999999999E-2</v>
      </c>
      <c r="V177" s="22">
        <f t="shared" si="97"/>
        <v>0.5</v>
      </c>
      <c r="W177" s="20">
        <f t="shared" si="98"/>
        <v>3.1416000000000006E-2</v>
      </c>
      <c r="X177" s="22">
        <f t="shared" si="99"/>
        <v>1</v>
      </c>
      <c r="Y177" s="21">
        <f t="shared" si="100"/>
        <v>4.9087499999999999E-2</v>
      </c>
      <c r="Z177" s="22">
        <f t="shared" si="101"/>
        <v>1</v>
      </c>
      <c r="AA177" s="21">
        <f t="shared" si="102"/>
        <v>7.0685999999999999E-2</v>
      </c>
      <c r="AB177" s="22">
        <f t="shared" si="103"/>
        <v>1</v>
      </c>
    </row>
    <row r="178" spans="1:28" s="8" customFormat="1" x14ac:dyDescent="0.15">
      <c r="C178" s="92" t="s">
        <v>236</v>
      </c>
      <c r="D178" s="96" t="s">
        <v>237</v>
      </c>
      <c r="E178" s="54">
        <v>2.1</v>
      </c>
      <c r="F178" s="54">
        <v>3.2</v>
      </c>
      <c r="G178" s="45">
        <v>6.72</v>
      </c>
      <c r="H178" s="62"/>
      <c r="I178" s="47">
        <f t="shared" si="76"/>
        <v>53</v>
      </c>
      <c r="J178" s="47">
        <f t="shared" si="77"/>
        <v>34</v>
      </c>
      <c r="K178" s="48">
        <f t="shared" ref="K178:K180" si="108">ROUND((((G178/U178)*0.5)*V178),0)</f>
        <v>24</v>
      </c>
      <c r="L178" s="58"/>
      <c r="M178" s="50">
        <f t="shared" ref="M178:M180" si="109">ROUND((((G178/W178)*0.5)*X178),0)</f>
        <v>107</v>
      </c>
      <c r="N178" s="47">
        <f t="shared" ref="N178:N180" si="110">ROUND((((G178/Y178)*0.5)*Z178),0)</f>
        <v>68</v>
      </c>
      <c r="O178" s="47">
        <f t="shared" ref="O178:O180" si="111">ROUND((((G178/AA178)*0.5)*AB178),0)</f>
        <v>48</v>
      </c>
      <c r="P178" s="23"/>
      <c r="Q178" s="21">
        <f t="shared" si="92"/>
        <v>3.1416000000000006E-2</v>
      </c>
      <c r="R178" s="22">
        <f t="shared" si="93"/>
        <v>0.5</v>
      </c>
      <c r="S178" s="21">
        <f t="shared" si="94"/>
        <v>4.9087499999999999E-2</v>
      </c>
      <c r="T178" s="22">
        <f t="shared" si="95"/>
        <v>0.5</v>
      </c>
      <c r="U178" s="21">
        <f t="shared" si="96"/>
        <v>7.0685999999999999E-2</v>
      </c>
      <c r="V178" s="22">
        <f t="shared" si="97"/>
        <v>0.5</v>
      </c>
      <c r="W178" s="20">
        <f t="shared" si="98"/>
        <v>3.1416000000000006E-2</v>
      </c>
      <c r="X178" s="22">
        <f t="shared" si="99"/>
        <v>1</v>
      </c>
      <c r="Y178" s="21">
        <f t="shared" si="100"/>
        <v>4.9087499999999999E-2</v>
      </c>
      <c r="Z178" s="22">
        <f t="shared" si="101"/>
        <v>1</v>
      </c>
      <c r="AA178" s="21">
        <f t="shared" si="102"/>
        <v>7.0685999999999999E-2</v>
      </c>
      <c r="AB178" s="22">
        <f t="shared" si="103"/>
        <v>1</v>
      </c>
    </row>
    <row r="179" spans="1:28" s="8" customFormat="1" x14ac:dyDescent="0.15">
      <c r="C179" s="92" t="s">
        <v>238</v>
      </c>
      <c r="D179" s="96" t="s">
        <v>239</v>
      </c>
      <c r="E179" s="54">
        <v>3.1</v>
      </c>
      <c r="F179" s="54">
        <v>3.2</v>
      </c>
      <c r="G179" s="45">
        <v>9.9</v>
      </c>
      <c r="H179" s="62"/>
      <c r="I179" s="47">
        <f t="shared" si="76"/>
        <v>79</v>
      </c>
      <c r="J179" s="47">
        <f t="shared" si="77"/>
        <v>50</v>
      </c>
      <c r="K179" s="48">
        <f t="shared" si="108"/>
        <v>35</v>
      </c>
      <c r="L179" s="58"/>
      <c r="M179" s="50">
        <f t="shared" si="109"/>
        <v>158</v>
      </c>
      <c r="N179" s="47">
        <f t="shared" si="110"/>
        <v>101</v>
      </c>
      <c r="O179" s="47">
        <f t="shared" si="111"/>
        <v>70</v>
      </c>
      <c r="P179" s="23"/>
      <c r="Q179" s="21">
        <f t="shared" si="92"/>
        <v>3.1416000000000006E-2</v>
      </c>
      <c r="R179" s="22">
        <f t="shared" si="93"/>
        <v>0.5</v>
      </c>
      <c r="S179" s="21">
        <f t="shared" si="94"/>
        <v>4.9087499999999999E-2</v>
      </c>
      <c r="T179" s="22">
        <f t="shared" si="95"/>
        <v>0.5</v>
      </c>
      <c r="U179" s="21">
        <f t="shared" si="96"/>
        <v>7.0685999999999999E-2</v>
      </c>
      <c r="V179" s="22">
        <f t="shared" si="97"/>
        <v>0.5</v>
      </c>
      <c r="W179" s="20">
        <f t="shared" si="98"/>
        <v>3.1416000000000006E-2</v>
      </c>
      <c r="X179" s="22">
        <f t="shared" si="99"/>
        <v>1</v>
      </c>
      <c r="Y179" s="21">
        <f t="shared" si="100"/>
        <v>4.9087499999999999E-2</v>
      </c>
      <c r="Z179" s="22">
        <f t="shared" si="101"/>
        <v>1</v>
      </c>
      <c r="AA179" s="21">
        <f t="shared" si="102"/>
        <v>7.0685999999999999E-2</v>
      </c>
      <c r="AB179" s="22">
        <f t="shared" si="103"/>
        <v>1</v>
      </c>
    </row>
    <row r="180" spans="1:28" s="8" customFormat="1" x14ac:dyDescent="0.15">
      <c r="C180" s="92" t="s">
        <v>240</v>
      </c>
      <c r="D180" s="96" t="s">
        <v>241</v>
      </c>
      <c r="E180" s="54">
        <v>4.0999999999999996</v>
      </c>
      <c r="F180" s="54">
        <v>3.2</v>
      </c>
      <c r="G180" s="45">
        <v>13.1</v>
      </c>
      <c r="H180" s="62"/>
      <c r="I180" s="47">
        <f t="shared" si="76"/>
        <v>104</v>
      </c>
      <c r="J180" s="47">
        <f t="shared" si="77"/>
        <v>67</v>
      </c>
      <c r="K180" s="48">
        <f t="shared" si="108"/>
        <v>46</v>
      </c>
      <c r="L180" s="58"/>
      <c r="M180" s="50">
        <f t="shared" si="109"/>
        <v>208</v>
      </c>
      <c r="N180" s="47">
        <f t="shared" si="110"/>
        <v>133</v>
      </c>
      <c r="O180" s="47">
        <f t="shared" si="111"/>
        <v>93</v>
      </c>
      <c r="P180" s="23"/>
      <c r="Q180" s="21">
        <f t="shared" si="92"/>
        <v>3.1416000000000006E-2</v>
      </c>
      <c r="R180" s="22">
        <f t="shared" si="93"/>
        <v>0.5</v>
      </c>
      <c r="S180" s="21">
        <f t="shared" si="94"/>
        <v>4.9087499999999999E-2</v>
      </c>
      <c r="T180" s="22">
        <f t="shared" si="95"/>
        <v>0.5</v>
      </c>
      <c r="U180" s="21">
        <f t="shared" si="96"/>
        <v>7.0685999999999999E-2</v>
      </c>
      <c r="V180" s="22">
        <f t="shared" si="97"/>
        <v>0.5</v>
      </c>
      <c r="W180" s="20">
        <f t="shared" si="98"/>
        <v>3.1416000000000006E-2</v>
      </c>
      <c r="X180" s="22">
        <f t="shared" si="99"/>
        <v>1</v>
      </c>
      <c r="Y180" s="21">
        <f t="shared" si="100"/>
        <v>4.9087499999999999E-2</v>
      </c>
      <c r="Z180" s="22">
        <f t="shared" si="101"/>
        <v>1</v>
      </c>
      <c r="AA180" s="21">
        <f t="shared" si="102"/>
        <v>7.0685999999999999E-2</v>
      </c>
      <c r="AB180" s="22">
        <f t="shared" si="103"/>
        <v>1</v>
      </c>
    </row>
    <row r="181" spans="1:28" s="3" customFormat="1" x14ac:dyDescent="0.15">
      <c r="A181" s="8">
        <v>13485</v>
      </c>
      <c r="B181" s="8"/>
      <c r="C181" s="43" t="s">
        <v>242</v>
      </c>
      <c r="D181" s="93" t="s">
        <v>243</v>
      </c>
      <c r="E181" s="54">
        <v>2.7</v>
      </c>
      <c r="F181" s="54">
        <v>4.8</v>
      </c>
      <c r="G181" s="45">
        <f t="shared" ref="G181:G183" si="112">ROUNDDOWN((E181*F181),1)</f>
        <v>12.9</v>
      </c>
      <c r="H181" s="52"/>
      <c r="I181" s="47">
        <f t="shared" ref="I181:I195" si="113">ROUND((((G181/Q181)*0.5)*R181),0)</f>
        <v>103</v>
      </c>
      <c r="J181" s="47">
        <f t="shared" ref="J181:J195" si="114">ROUND((((G181/S181)*0.5)*T181),0)</f>
        <v>66</v>
      </c>
      <c r="K181" s="48">
        <f t="shared" ref="K181:K195" si="115">ROUND((((G181/U181)*0.5)*V181),0)</f>
        <v>46</v>
      </c>
      <c r="L181" s="49"/>
      <c r="M181" s="50">
        <f t="shared" ref="M181:M195" si="116">ROUND((((G181/W181)*0.5)*X181),0)</f>
        <v>205</v>
      </c>
      <c r="N181" s="47">
        <f t="shared" ref="N181:N195" si="117">ROUND((((G181/Y181)*0.5)*Z181),0)</f>
        <v>131</v>
      </c>
      <c r="O181" s="47">
        <f t="shared" ref="O181:O195" si="118">ROUND((((G181/AA181)*0.5)*AB181),0)</f>
        <v>91</v>
      </c>
      <c r="P181" s="23"/>
      <c r="Q181" s="2">
        <f t="shared" si="92"/>
        <v>3.1416000000000006E-2</v>
      </c>
      <c r="R181" s="13">
        <f t="shared" si="93"/>
        <v>0.5</v>
      </c>
      <c r="S181" s="2">
        <f t="shared" si="94"/>
        <v>4.9087499999999999E-2</v>
      </c>
      <c r="T181" s="13">
        <f t="shared" si="95"/>
        <v>0.5</v>
      </c>
      <c r="U181" s="2">
        <f t="shared" si="96"/>
        <v>7.0685999999999999E-2</v>
      </c>
      <c r="V181" s="13">
        <f t="shared" si="97"/>
        <v>0.5</v>
      </c>
      <c r="W181" s="20">
        <f t="shared" si="98"/>
        <v>3.1416000000000006E-2</v>
      </c>
      <c r="X181" s="22">
        <f t="shared" si="99"/>
        <v>1</v>
      </c>
      <c r="Y181" s="21">
        <f t="shared" si="100"/>
        <v>4.9087499999999999E-2</v>
      </c>
      <c r="Z181" s="22">
        <f t="shared" si="101"/>
        <v>1</v>
      </c>
      <c r="AA181" s="21">
        <f t="shared" si="102"/>
        <v>7.0685999999999999E-2</v>
      </c>
      <c r="AB181" s="22">
        <f t="shared" si="103"/>
        <v>1</v>
      </c>
    </row>
    <row r="182" spans="1:28" s="32" customFormat="1" x14ac:dyDescent="0.15">
      <c r="A182" s="32">
        <v>34416</v>
      </c>
      <c r="C182" s="92" t="s">
        <v>244</v>
      </c>
      <c r="D182" s="94" t="s">
        <v>245</v>
      </c>
      <c r="E182" s="54">
        <v>0.9</v>
      </c>
      <c r="F182" s="54">
        <v>3.3</v>
      </c>
      <c r="G182" s="45">
        <f t="shared" si="112"/>
        <v>2.9</v>
      </c>
      <c r="H182" s="62"/>
      <c r="I182" s="47">
        <f t="shared" si="113"/>
        <v>23</v>
      </c>
      <c r="J182" s="47">
        <f t="shared" si="114"/>
        <v>15</v>
      </c>
      <c r="K182" s="48">
        <f t="shared" si="115"/>
        <v>10</v>
      </c>
      <c r="L182" s="63"/>
      <c r="M182" s="50">
        <f t="shared" si="116"/>
        <v>46</v>
      </c>
      <c r="N182" s="47">
        <f t="shared" si="117"/>
        <v>30</v>
      </c>
      <c r="O182" s="47">
        <f t="shared" si="118"/>
        <v>21</v>
      </c>
      <c r="P182" s="33"/>
      <c r="Q182" s="2">
        <f t="shared" si="92"/>
        <v>3.1416000000000006E-2</v>
      </c>
      <c r="R182" s="13">
        <f t="shared" si="93"/>
        <v>0.5</v>
      </c>
      <c r="S182" s="2">
        <f t="shared" si="94"/>
        <v>4.9087499999999999E-2</v>
      </c>
      <c r="T182" s="13">
        <f t="shared" si="95"/>
        <v>0.5</v>
      </c>
      <c r="U182" s="2">
        <f t="shared" si="96"/>
        <v>7.0685999999999999E-2</v>
      </c>
      <c r="V182" s="13">
        <f t="shared" si="97"/>
        <v>0.5</v>
      </c>
      <c r="W182" s="89">
        <f t="shared" si="98"/>
        <v>3.1416000000000006E-2</v>
      </c>
      <c r="X182" s="13">
        <f t="shared" si="99"/>
        <v>1</v>
      </c>
      <c r="Y182" s="2">
        <f t="shared" si="100"/>
        <v>4.9087499999999999E-2</v>
      </c>
      <c r="Z182" s="13">
        <f t="shared" si="101"/>
        <v>1</v>
      </c>
      <c r="AA182" s="2">
        <f t="shared" si="102"/>
        <v>7.0685999999999999E-2</v>
      </c>
      <c r="AB182" s="13">
        <f t="shared" si="103"/>
        <v>1</v>
      </c>
    </row>
    <row r="183" spans="1:28" s="32" customFormat="1" x14ac:dyDescent="0.15">
      <c r="A183" s="32">
        <v>34416</v>
      </c>
      <c r="C183" s="92" t="s">
        <v>246</v>
      </c>
      <c r="D183" s="94" t="s">
        <v>247</v>
      </c>
      <c r="E183" s="54">
        <v>4.2</v>
      </c>
      <c r="F183" s="54">
        <v>3.5</v>
      </c>
      <c r="G183" s="45">
        <f t="shared" si="112"/>
        <v>14.7</v>
      </c>
      <c r="H183" s="62"/>
      <c r="I183" s="47">
        <f>ROUND((((G183/Q183)*0.5)*R183),0)</f>
        <v>117</v>
      </c>
      <c r="J183" s="47">
        <f>ROUND((((G183/S183)*0.5)*T183),0)</f>
        <v>75</v>
      </c>
      <c r="K183" s="48">
        <f>ROUND((((G183/U183)*0.5)*V183),0)</f>
        <v>52</v>
      </c>
      <c r="L183" s="63"/>
      <c r="M183" s="50">
        <f>ROUND((((G183/W183)*0.5)*X183),0)</f>
        <v>234</v>
      </c>
      <c r="N183" s="47">
        <f>ROUND((((G183/Y183)*0.5)*Z183),0)</f>
        <v>150</v>
      </c>
      <c r="O183" s="47">
        <f>ROUND((((G183/AA183)*0.5)*AB183),0)</f>
        <v>104</v>
      </c>
      <c r="P183" s="33"/>
      <c r="Q183" s="2">
        <f t="shared" si="92"/>
        <v>3.1416000000000006E-2</v>
      </c>
      <c r="R183" s="13">
        <f t="shared" si="93"/>
        <v>0.5</v>
      </c>
      <c r="S183" s="2">
        <f t="shared" si="94"/>
        <v>4.9087499999999999E-2</v>
      </c>
      <c r="T183" s="13">
        <f t="shared" si="95"/>
        <v>0.5</v>
      </c>
      <c r="U183" s="2">
        <f t="shared" si="96"/>
        <v>7.0685999999999999E-2</v>
      </c>
      <c r="V183" s="13">
        <f t="shared" si="97"/>
        <v>0.5</v>
      </c>
      <c r="W183" s="89">
        <f t="shared" si="98"/>
        <v>3.1416000000000006E-2</v>
      </c>
      <c r="X183" s="13">
        <f t="shared" si="99"/>
        <v>1</v>
      </c>
      <c r="Y183" s="2">
        <f t="shared" si="100"/>
        <v>4.9087499999999999E-2</v>
      </c>
      <c r="Z183" s="13">
        <f t="shared" si="101"/>
        <v>1</v>
      </c>
      <c r="AA183" s="2">
        <f t="shared" si="102"/>
        <v>7.0685999999999999E-2</v>
      </c>
      <c r="AB183" s="13">
        <f t="shared" si="103"/>
        <v>1</v>
      </c>
    </row>
    <row r="184" spans="1:28" s="32" customFormat="1" x14ac:dyDescent="0.15">
      <c r="A184" s="32">
        <v>34416</v>
      </c>
      <c r="C184" s="92" t="s">
        <v>248</v>
      </c>
      <c r="D184" s="94" t="s">
        <v>249</v>
      </c>
      <c r="E184" s="54">
        <v>1.6</v>
      </c>
      <c r="F184" s="54" t="s">
        <v>229</v>
      </c>
      <c r="G184" s="56">
        <v>1.7</v>
      </c>
      <c r="H184" s="62"/>
      <c r="I184" s="47">
        <f>ROUND((((G184/Q184)*0.5)*R184),0)</f>
        <v>14</v>
      </c>
      <c r="J184" s="47">
        <f>ROUND((((G184/S184)*0.5)*T184),0)</f>
        <v>9</v>
      </c>
      <c r="K184" s="48">
        <f>ROUND((((G184/U184)*0.5)*V184),0)</f>
        <v>6</v>
      </c>
      <c r="L184" s="63"/>
      <c r="M184" s="50">
        <f>ROUND((((G184/W184)*0.5)*X184),0)</f>
        <v>27</v>
      </c>
      <c r="N184" s="47">
        <f>ROUND((((G184/Y184)*0.5)*Z184),0)</f>
        <v>17</v>
      </c>
      <c r="O184" s="47">
        <f>ROUND((((G184/AA184)*0.5)*AB184),0)</f>
        <v>12</v>
      </c>
      <c r="P184" s="33"/>
      <c r="Q184" s="2">
        <f t="shared" si="92"/>
        <v>3.1416000000000006E-2</v>
      </c>
      <c r="R184" s="13">
        <f t="shared" si="93"/>
        <v>0.5</v>
      </c>
      <c r="S184" s="2">
        <f t="shared" si="94"/>
        <v>4.9087499999999999E-2</v>
      </c>
      <c r="T184" s="13">
        <f t="shared" si="95"/>
        <v>0.5</v>
      </c>
      <c r="U184" s="2">
        <f t="shared" si="96"/>
        <v>7.0685999999999999E-2</v>
      </c>
      <c r="V184" s="13">
        <f t="shared" si="97"/>
        <v>0.5</v>
      </c>
      <c r="W184" s="89">
        <f t="shared" si="98"/>
        <v>3.1416000000000006E-2</v>
      </c>
      <c r="X184" s="13">
        <f t="shared" si="99"/>
        <v>1</v>
      </c>
      <c r="Y184" s="2">
        <f t="shared" si="100"/>
        <v>4.9087499999999999E-2</v>
      </c>
      <c r="Z184" s="13">
        <f t="shared" si="101"/>
        <v>1</v>
      </c>
      <c r="AA184" s="2">
        <f t="shared" si="102"/>
        <v>7.0685999999999999E-2</v>
      </c>
      <c r="AB184" s="13">
        <f t="shared" si="103"/>
        <v>1</v>
      </c>
    </row>
    <row r="185" spans="1:28" s="34" customFormat="1" ht="22" customHeight="1" x14ac:dyDescent="0.15">
      <c r="A185" s="8">
        <v>34416</v>
      </c>
      <c r="B185" s="8"/>
      <c r="C185" s="92" t="s">
        <v>250</v>
      </c>
      <c r="D185" s="96" t="s">
        <v>251</v>
      </c>
      <c r="E185" s="54">
        <v>1</v>
      </c>
      <c r="F185" s="54">
        <v>4.4000000000000004</v>
      </c>
      <c r="G185" s="45">
        <f t="shared" ref="G185:G195" si="119">ROUNDDOWN((E185*F185),1)</f>
        <v>4.4000000000000004</v>
      </c>
      <c r="H185" s="62"/>
      <c r="I185" s="47">
        <f t="shared" si="113"/>
        <v>35</v>
      </c>
      <c r="J185" s="47">
        <f t="shared" si="114"/>
        <v>22</v>
      </c>
      <c r="K185" s="48">
        <f t="shared" si="115"/>
        <v>16</v>
      </c>
      <c r="L185" s="63"/>
      <c r="M185" s="50">
        <f t="shared" si="116"/>
        <v>70</v>
      </c>
      <c r="N185" s="47">
        <f t="shared" si="117"/>
        <v>45</v>
      </c>
      <c r="O185" s="47">
        <f t="shared" si="118"/>
        <v>31</v>
      </c>
      <c r="P185" s="23"/>
      <c r="Q185" s="21">
        <f t="shared" si="92"/>
        <v>3.1416000000000006E-2</v>
      </c>
      <c r="R185" s="22">
        <f t="shared" si="93"/>
        <v>0.5</v>
      </c>
      <c r="S185" s="21">
        <f t="shared" si="94"/>
        <v>4.9087499999999999E-2</v>
      </c>
      <c r="T185" s="22">
        <f t="shared" si="95"/>
        <v>0.5</v>
      </c>
      <c r="U185" s="21">
        <f t="shared" si="96"/>
        <v>7.0685999999999999E-2</v>
      </c>
      <c r="V185" s="22">
        <f t="shared" si="97"/>
        <v>0.5</v>
      </c>
      <c r="W185" s="20">
        <f t="shared" si="98"/>
        <v>3.1416000000000006E-2</v>
      </c>
      <c r="X185" s="22">
        <f t="shared" si="99"/>
        <v>1</v>
      </c>
      <c r="Y185" s="21">
        <f t="shared" si="100"/>
        <v>4.9087499999999999E-2</v>
      </c>
      <c r="Z185" s="22">
        <f t="shared" si="101"/>
        <v>1</v>
      </c>
      <c r="AA185" s="21">
        <f t="shared" si="102"/>
        <v>7.0685999999999999E-2</v>
      </c>
      <c r="AB185" s="22">
        <f t="shared" si="103"/>
        <v>1</v>
      </c>
    </row>
    <row r="186" spans="1:28" s="8" customFormat="1" ht="22" customHeight="1" x14ac:dyDescent="0.15">
      <c r="A186" s="8">
        <v>34416</v>
      </c>
      <c r="C186" s="92" t="s">
        <v>252</v>
      </c>
      <c r="D186" s="96" t="s">
        <v>253</v>
      </c>
      <c r="E186" s="54">
        <v>4.2</v>
      </c>
      <c r="F186" s="54">
        <v>8.6</v>
      </c>
      <c r="G186" s="45">
        <f t="shared" si="119"/>
        <v>36.1</v>
      </c>
      <c r="H186" s="62"/>
      <c r="I186" s="47">
        <f t="shared" si="113"/>
        <v>287</v>
      </c>
      <c r="J186" s="47">
        <f t="shared" si="114"/>
        <v>184</v>
      </c>
      <c r="K186" s="48">
        <f t="shared" si="115"/>
        <v>128</v>
      </c>
      <c r="L186" s="63"/>
      <c r="M186" s="50">
        <f t="shared" si="116"/>
        <v>575</v>
      </c>
      <c r="N186" s="47">
        <f t="shared" si="117"/>
        <v>368</v>
      </c>
      <c r="O186" s="47">
        <f t="shared" si="118"/>
        <v>255</v>
      </c>
      <c r="P186" s="23"/>
      <c r="Q186" s="21">
        <f t="shared" si="92"/>
        <v>3.1416000000000006E-2</v>
      </c>
      <c r="R186" s="22">
        <f t="shared" si="93"/>
        <v>0.5</v>
      </c>
      <c r="S186" s="21">
        <f t="shared" si="94"/>
        <v>4.9087499999999999E-2</v>
      </c>
      <c r="T186" s="22">
        <f t="shared" si="95"/>
        <v>0.5</v>
      </c>
      <c r="U186" s="21">
        <f t="shared" si="96"/>
        <v>7.0685999999999999E-2</v>
      </c>
      <c r="V186" s="22">
        <f t="shared" si="97"/>
        <v>0.5</v>
      </c>
      <c r="W186" s="20">
        <f t="shared" si="98"/>
        <v>3.1416000000000006E-2</v>
      </c>
      <c r="X186" s="22">
        <f t="shared" si="99"/>
        <v>1</v>
      </c>
      <c r="Y186" s="21">
        <f t="shared" si="100"/>
        <v>4.9087499999999999E-2</v>
      </c>
      <c r="Z186" s="22">
        <f t="shared" si="101"/>
        <v>1</v>
      </c>
      <c r="AA186" s="21">
        <f t="shared" si="102"/>
        <v>7.0685999999999999E-2</v>
      </c>
      <c r="AB186" s="22">
        <f t="shared" si="103"/>
        <v>1</v>
      </c>
    </row>
    <row r="187" spans="1:28" s="8" customFormat="1" ht="22" customHeight="1" x14ac:dyDescent="0.15">
      <c r="A187" s="8">
        <v>34416</v>
      </c>
      <c r="C187" s="92" t="s">
        <v>254</v>
      </c>
      <c r="D187" s="96" t="s">
        <v>255</v>
      </c>
      <c r="E187" s="54">
        <v>4.2</v>
      </c>
      <c r="F187" s="54">
        <v>3.5</v>
      </c>
      <c r="G187" s="45">
        <f t="shared" si="119"/>
        <v>14.7</v>
      </c>
      <c r="H187" s="62"/>
      <c r="I187" s="47">
        <f t="shared" si="113"/>
        <v>117</v>
      </c>
      <c r="J187" s="47">
        <f t="shared" si="114"/>
        <v>75</v>
      </c>
      <c r="K187" s="48">
        <f t="shared" si="115"/>
        <v>52</v>
      </c>
      <c r="L187" s="63"/>
      <c r="M187" s="50">
        <f t="shared" si="116"/>
        <v>234</v>
      </c>
      <c r="N187" s="47">
        <f t="shared" si="117"/>
        <v>150</v>
      </c>
      <c r="O187" s="47">
        <f t="shared" si="118"/>
        <v>104</v>
      </c>
      <c r="P187" s="23"/>
      <c r="Q187" s="21">
        <f t="shared" si="92"/>
        <v>3.1416000000000006E-2</v>
      </c>
      <c r="R187" s="22">
        <f t="shared" si="93"/>
        <v>0.5</v>
      </c>
      <c r="S187" s="21">
        <f t="shared" si="94"/>
        <v>4.9087499999999999E-2</v>
      </c>
      <c r="T187" s="22">
        <f t="shared" si="95"/>
        <v>0.5</v>
      </c>
      <c r="U187" s="21">
        <f t="shared" si="96"/>
        <v>7.0685999999999999E-2</v>
      </c>
      <c r="V187" s="22">
        <f t="shared" si="97"/>
        <v>0.5</v>
      </c>
      <c r="W187" s="20">
        <f t="shared" si="98"/>
        <v>3.1416000000000006E-2</v>
      </c>
      <c r="X187" s="22">
        <f t="shared" si="99"/>
        <v>1</v>
      </c>
      <c r="Y187" s="21">
        <f t="shared" si="100"/>
        <v>4.9087499999999999E-2</v>
      </c>
      <c r="Z187" s="22">
        <f t="shared" si="101"/>
        <v>1</v>
      </c>
      <c r="AA187" s="21">
        <f t="shared" si="102"/>
        <v>7.0685999999999999E-2</v>
      </c>
      <c r="AB187" s="22">
        <f t="shared" si="103"/>
        <v>1</v>
      </c>
    </row>
    <row r="188" spans="1:28" s="8" customFormat="1" ht="22" customHeight="1" x14ac:dyDescent="0.15">
      <c r="A188" s="8">
        <v>34416</v>
      </c>
      <c r="C188" s="92" t="s">
        <v>256</v>
      </c>
      <c r="D188" s="96" t="s">
        <v>257</v>
      </c>
      <c r="E188" s="54">
        <v>3.2</v>
      </c>
      <c r="F188" s="54">
        <v>5.5</v>
      </c>
      <c r="G188" s="45">
        <f t="shared" si="119"/>
        <v>17.600000000000001</v>
      </c>
      <c r="H188" s="62"/>
      <c r="I188" s="47">
        <f t="shared" si="113"/>
        <v>140</v>
      </c>
      <c r="J188" s="47">
        <f t="shared" si="114"/>
        <v>90</v>
      </c>
      <c r="K188" s="48">
        <f t="shared" si="115"/>
        <v>62</v>
      </c>
      <c r="L188" s="63"/>
      <c r="M188" s="50">
        <f t="shared" si="116"/>
        <v>280</v>
      </c>
      <c r="N188" s="47">
        <f t="shared" si="117"/>
        <v>179</v>
      </c>
      <c r="O188" s="47">
        <f t="shared" si="118"/>
        <v>124</v>
      </c>
      <c r="P188" s="23"/>
      <c r="Q188" s="21">
        <f t="shared" si="92"/>
        <v>3.1416000000000006E-2</v>
      </c>
      <c r="R188" s="22">
        <f t="shared" si="93"/>
        <v>0.5</v>
      </c>
      <c r="S188" s="21">
        <f t="shared" si="94"/>
        <v>4.9087499999999999E-2</v>
      </c>
      <c r="T188" s="22">
        <f t="shared" si="95"/>
        <v>0.5</v>
      </c>
      <c r="U188" s="21">
        <f t="shared" si="96"/>
        <v>7.0685999999999999E-2</v>
      </c>
      <c r="V188" s="22">
        <f t="shared" si="97"/>
        <v>0.5</v>
      </c>
      <c r="W188" s="20">
        <f t="shared" si="98"/>
        <v>3.1416000000000006E-2</v>
      </c>
      <c r="X188" s="22">
        <f t="shared" si="99"/>
        <v>1</v>
      </c>
      <c r="Y188" s="21">
        <f t="shared" si="100"/>
        <v>4.9087499999999999E-2</v>
      </c>
      <c r="Z188" s="22">
        <f t="shared" si="101"/>
        <v>1</v>
      </c>
      <c r="AA188" s="21">
        <f t="shared" si="102"/>
        <v>7.0685999999999999E-2</v>
      </c>
      <c r="AB188" s="22">
        <f t="shared" si="103"/>
        <v>1</v>
      </c>
    </row>
    <row r="189" spans="1:28" s="8" customFormat="1" ht="22" customHeight="1" x14ac:dyDescent="0.15">
      <c r="A189" s="8">
        <v>34416</v>
      </c>
      <c r="C189" s="92" t="s">
        <v>258</v>
      </c>
      <c r="D189" s="96" t="s">
        <v>259</v>
      </c>
      <c r="E189" s="54">
        <v>3.2</v>
      </c>
      <c r="F189" s="54">
        <v>5.5</v>
      </c>
      <c r="G189" s="45">
        <f t="shared" si="119"/>
        <v>17.600000000000001</v>
      </c>
      <c r="H189" s="62"/>
      <c r="I189" s="47">
        <f t="shared" si="113"/>
        <v>140</v>
      </c>
      <c r="J189" s="47">
        <f t="shared" si="114"/>
        <v>90</v>
      </c>
      <c r="K189" s="48">
        <f t="shared" si="115"/>
        <v>62</v>
      </c>
      <c r="L189" s="63"/>
      <c r="M189" s="50">
        <f t="shared" si="116"/>
        <v>280</v>
      </c>
      <c r="N189" s="47">
        <f t="shared" si="117"/>
        <v>179</v>
      </c>
      <c r="O189" s="47">
        <f t="shared" si="118"/>
        <v>124</v>
      </c>
      <c r="P189" s="23"/>
      <c r="Q189" s="21">
        <f t="shared" si="92"/>
        <v>3.1416000000000006E-2</v>
      </c>
      <c r="R189" s="22">
        <f t="shared" si="93"/>
        <v>0.5</v>
      </c>
      <c r="S189" s="21">
        <f t="shared" si="94"/>
        <v>4.9087499999999999E-2</v>
      </c>
      <c r="T189" s="22">
        <f t="shared" si="95"/>
        <v>0.5</v>
      </c>
      <c r="U189" s="21">
        <f t="shared" si="96"/>
        <v>7.0685999999999999E-2</v>
      </c>
      <c r="V189" s="22">
        <f t="shared" si="97"/>
        <v>0.5</v>
      </c>
      <c r="W189" s="20">
        <f t="shared" si="98"/>
        <v>3.1416000000000006E-2</v>
      </c>
      <c r="X189" s="22">
        <f t="shared" si="99"/>
        <v>1</v>
      </c>
      <c r="Y189" s="21">
        <f t="shared" si="100"/>
        <v>4.9087499999999999E-2</v>
      </c>
      <c r="Z189" s="22">
        <f t="shared" si="101"/>
        <v>1</v>
      </c>
      <c r="AA189" s="21">
        <f t="shared" si="102"/>
        <v>7.0685999999999999E-2</v>
      </c>
      <c r="AB189" s="22">
        <f t="shared" si="103"/>
        <v>1</v>
      </c>
    </row>
    <row r="190" spans="1:28" s="8" customFormat="1" ht="22" customHeight="1" x14ac:dyDescent="0.15">
      <c r="A190" s="8">
        <v>34416</v>
      </c>
      <c r="C190" s="92" t="s">
        <v>260</v>
      </c>
      <c r="D190" s="96" t="s">
        <v>261</v>
      </c>
      <c r="E190" s="54">
        <v>1</v>
      </c>
      <c r="F190" s="54">
        <v>6.1</v>
      </c>
      <c r="G190" s="45">
        <f t="shared" si="119"/>
        <v>6.1</v>
      </c>
      <c r="H190" s="62"/>
      <c r="I190" s="47">
        <f t="shared" si="113"/>
        <v>49</v>
      </c>
      <c r="J190" s="47">
        <f t="shared" si="114"/>
        <v>31</v>
      </c>
      <c r="K190" s="48">
        <f t="shared" si="115"/>
        <v>22</v>
      </c>
      <c r="L190" s="63"/>
      <c r="M190" s="50">
        <f t="shared" si="116"/>
        <v>97</v>
      </c>
      <c r="N190" s="47">
        <f t="shared" si="117"/>
        <v>62</v>
      </c>
      <c r="O190" s="47">
        <f t="shared" si="118"/>
        <v>43</v>
      </c>
      <c r="P190" s="23"/>
      <c r="Q190" s="21">
        <f t="shared" si="92"/>
        <v>3.1416000000000006E-2</v>
      </c>
      <c r="R190" s="22">
        <f t="shared" si="93"/>
        <v>0.5</v>
      </c>
      <c r="S190" s="21">
        <f t="shared" si="94"/>
        <v>4.9087499999999999E-2</v>
      </c>
      <c r="T190" s="22">
        <f t="shared" si="95"/>
        <v>0.5</v>
      </c>
      <c r="U190" s="21">
        <f t="shared" si="96"/>
        <v>7.0685999999999999E-2</v>
      </c>
      <c r="V190" s="22">
        <f t="shared" si="97"/>
        <v>0.5</v>
      </c>
      <c r="W190" s="20">
        <f t="shared" si="98"/>
        <v>3.1416000000000006E-2</v>
      </c>
      <c r="X190" s="22">
        <f t="shared" si="99"/>
        <v>1</v>
      </c>
      <c r="Y190" s="21">
        <f t="shared" si="100"/>
        <v>4.9087499999999999E-2</v>
      </c>
      <c r="Z190" s="22">
        <f t="shared" si="101"/>
        <v>1</v>
      </c>
      <c r="AA190" s="21">
        <f t="shared" si="102"/>
        <v>7.0685999999999999E-2</v>
      </c>
      <c r="AB190" s="22">
        <f t="shared" si="103"/>
        <v>1</v>
      </c>
    </row>
    <row r="191" spans="1:28" s="8" customFormat="1" ht="22" customHeight="1" x14ac:dyDescent="0.15">
      <c r="A191" s="8">
        <v>34416</v>
      </c>
      <c r="C191" s="92" t="s">
        <v>262</v>
      </c>
      <c r="D191" s="96" t="s">
        <v>263</v>
      </c>
      <c r="E191" s="54">
        <v>4.8</v>
      </c>
      <c r="F191" s="54">
        <v>8.5</v>
      </c>
      <c r="G191" s="45">
        <f t="shared" si="119"/>
        <v>40.799999999999997</v>
      </c>
      <c r="H191" s="62"/>
      <c r="I191" s="47">
        <f t="shared" si="113"/>
        <v>325</v>
      </c>
      <c r="J191" s="47">
        <f t="shared" si="114"/>
        <v>208</v>
      </c>
      <c r="K191" s="48">
        <f t="shared" si="115"/>
        <v>144</v>
      </c>
      <c r="L191" s="63"/>
      <c r="M191" s="50">
        <f t="shared" si="116"/>
        <v>649</v>
      </c>
      <c r="N191" s="47">
        <f t="shared" si="117"/>
        <v>416</v>
      </c>
      <c r="O191" s="47">
        <f t="shared" si="118"/>
        <v>289</v>
      </c>
      <c r="P191" s="23"/>
      <c r="Q191" s="21">
        <f t="shared" si="92"/>
        <v>3.1416000000000006E-2</v>
      </c>
      <c r="R191" s="22">
        <f t="shared" si="93"/>
        <v>0.5</v>
      </c>
      <c r="S191" s="21">
        <f t="shared" si="94"/>
        <v>4.9087499999999999E-2</v>
      </c>
      <c r="T191" s="22">
        <f t="shared" si="95"/>
        <v>0.5</v>
      </c>
      <c r="U191" s="21">
        <f t="shared" si="96"/>
        <v>7.0685999999999999E-2</v>
      </c>
      <c r="V191" s="22">
        <f t="shared" si="97"/>
        <v>0.5</v>
      </c>
      <c r="W191" s="20">
        <f t="shared" si="98"/>
        <v>3.1416000000000006E-2</v>
      </c>
      <c r="X191" s="22">
        <f t="shared" si="99"/>
        <v>1</v>
      </c>
      <c r="Y191" s="21">
        <f t="shared" si="100"/>
        <v>4.9087499999999999E-2</v>
      </c>
      <c r="Z191" s="22">
        <f t="shared" si="101"/>
        <v>1</v>
      </c>
      <c r="AA191" s="21">
        <f t="shared" si="102"/>
        <v>7.0685999999999999E-2</v>
      </c>
      <c r="AB191" s="22">
        <f t="shared" si="103"/>
        <v>1</v>
      </c>
    </row>
    <row r="192" spans="1:28" s="36" customFormat="1" ht="22" customHeight="1" x14ac:dyDescent="0.15">
      <c r="A192" s="36">
        <v>34416</v>
      </c>
      <c r="C192" s="53" t="s">
        <v>264</v>
      </c>
      <c r="D192" s="96" t="s">
        <v>265</v>
      </c>
      <c r="E192" s="57">
        <v>4.2</v>
      </c>
      <c r="F192" s="57">
        <v>8.6</v>
      </c>
      <c r="G192" s="45">
        <f t="shared" si="119"/>
        <v>36.1</v>
      </c>
      <c r="H192" s="62"/>
      <c r="I192" s="47">
        <f t="shared" si="113"/>
        <v>287</v>
      </c>
      <c r="J192" s="47">
        <f t="shared" si="114"/>
        <v>184</v>
      </c>
      <c r="K192" s="48">
        <f t="shared" si="115"/>
        <v>128</v>
      </c>
      <c r="L192" s="63"/>
      <c r="M192" s="50">
        <f t="shared" si="116"/>
        <v>575</v>
      </c>
      <c r="N192" s="47">
        <f t="shared" si="117"/>
        <v>368</v>
      </c>
      <c r="O192" s="47">
        <f t="shared" si="118"/>
        <v>255</v>
      </c>
      <c r="P192" s="37"/>
      <c r="Q192" s="38">
        <f t="shared" si="92"/>
        <v>3.1416000000000006E-2</v>
      </c>
      <c r="R192" s="39">
        <f t="shared" si="93"/>
        <v>0.5</v>
      </c>
      <c r="S192" s="38">
        <f t="shared" si="94"/>
        <v>4.9087499999999999E-2</v>
      </c>
      <c r="T192" s="39">
        <f t="shared" si="95"/>
        <v>0.5</v>
      </c>
      <c r="U192" s="38">
        <f t="shared" si="96"/>
        <v>7.0685999999999999E-2</v>
      </c>
      <c r="V192" s="39">
        <f t="shared" si="97"/>
        <v>0.5</v>
      </c>
      <c r="W192" s="40">
        <f t="shared" si="98"/>
        <v>3.1416000000000006E-2</v>
      </c>
      <c r="X192" s="39">
        <f t="shared" si="99"/>
        <v>1</v>
      </c>
      <c r="Y192" s="38">
        <f t="shared" si="100"/>
        <v>4.9087499999999999E-2</v>
      </c>
      <c r="Z192" s="39">
        <f t="shared" si="101"/>
        <v>1</v>
      </c>
      <c r="AA192" s="38">
        <f t="shared" si="102"/>
        <v>7.0685999999999999E-2</v>
      </c>
      <c r="AB192" s="39">
        <f t="shared" si="103"/>
        <v>1</v>
      </c>
    </row>
    <row r="193" spans="1:28" s="36" customFormat="1" ht="22" customHeight="1" x14ac:dyDescent="0.15">
      <c r="A193" s="36">
        <v>34416</v>
      </c>
      <c r="C193" s="53" t="s">
        <v>266</v>
      </c>
      <c r="D193" s="96" t="s">
        <v>267</v>
      </c>
      <c r="E193" s="57">
        <v>4.2</v>
      </c>
      <c r="F193" s="57">
        <v>3.5</v>
      </c>
      <c r="G193" s="45">
        <f t="shared" si="119"/>
        <v>14.7</v>
      </c>
      <c r="H193" s="62"/>
      <c r="I193" s="47">
        <f t="shared" si="113"/>
        <v>117</v>
      </c>
      <c r="J193" s="47">
        <f t="shared" si="114"/>
        <v>75</v>
      </c>
      <c r="K193" s="48">
        <f t="shared" si="115"/>
        <v>52</v>
      </c>
      <c r="L193" s="63"/>
      <c r="M193" s="50">
        <f t="shared" si="116"/>
        <v>234</v>
      </c>
      <c r="N193" s="47">
        <f t="shared" si="117"/>
        <v>150</v>
      </c>
      <c r="O193" s="47">
        <f t="shared" si="118"/>
        <v>104</v>
      </c>
      <c r="P193" s="37"/>
      <c r="Q193" s="38">
        <f t="shared" si="92"/>
        <v>3.1416000000000006E-2</v>
      </c>
      <c r="R193" s="39">
        <f t="shared" si="93"/>
        <v>0.5</v>
      </c>
      <c r="S193" s="38">
        <f t="shared" si="94"/>
        <v>4.9087499999999999E-2</v>
      </c>
      <c r="T193" s="39">
        <f t="shared" si="95"/>
        <v>0.5</v>
      </c>
      <c r="U193" s="38">
        <f t="shared" si="96"/>
        <v>7.0685999999999999E-2</v>
      </c>
      <c r="V193" s="39">
        <f t="shared" si="97"/>
        <v>0.5</v>
      </c>
      <c r="W193" s="40">
        <f t="shared" si="98"/>
        <v>3.1416000000000006E-2</v>
      </c>
      <c r="X193" s="39">
        <f t="shared" si="99"/>
        <v>1</v>
      </c>
      <c r="Y193" s="38">
        <f t="shared" si="100"/>
        <v>4.9087499999999999E-2</v>
      </c>
      <c r="Z193" s="39">
        <f t="shared" si="101"/>
        <v>1</v>
      </c>
      <c r="AA193" s="38">
        <f t="shared" si="102"/>
        <v>7.0685999999999999E-2</v>
      </c>
      <c r="AB193" s="39">
        <f t="shared" si="103"/>
        <v>1</v>
      </c>
    </row>
    <row r="194" spans="1:28" ht="22" customHeight="1" x14ac:dyDescent="0.15">
      <c r="A194" s="8">
        <v>34416</v>
      </c>
      <c r="B194" s="8"/>
      <c r="C194" s="92" t="s">
        <v>268</v>
      </c>
      <c r="D194" s="96" t="s">
        <v>269</v>
      </c>
      <c r="E194" s="54">
        <v>5</v>
      </c>
      <c r="F194" s="54">
        <v>2</v>
      </c>
      <c r="G194" s="45">
        <f t="shared" si="119"/>
        <v>10</v>
      </c>
      <c r="H194" s="62"/>
      <c r="I194" s="47">
        <f t="shared" si="113"/>
        <v>80</v>
      </c>
      <c r="J194" s="47">
        <f t="shared" si="114"/>
        <v>51</v>
      </c>
      <c r="K194" s="48">
        <f t="shared" si="115"/>
        <v>35</v>
      </c>
      <c r="L194" s="63"/>
      <c r="M194" s="50">
        <f t="shared" si="116"/>
        <v>159</v>
      </c>
      <c r="N194" s="47">
        <f t="shared" si="117"/>
        <v>102</v>
      </c>
      <c r="O194" s="47">
        <f t="shared" si="118"/>
        <v>71</v>
      </c>
      <c r="P194" s="23"/>
      <c r="Q194" s="2">
        <f t="shared" si="92"/>
        <v>3.1416000000000006E-2</v>
      </c>
      <c r="R194" s="13">
        <f t="shared" si="93"/>
        <v>0.5</v>
      </c>
      <c r="S194" s="2">
        <f t="shared" si="94"/>
        <v>4.9087499999999999E-2</v>
      </c>
      <c r="T194" s="13">
        <f t="shared" si="95"/>
        <v>0.5</v>
      </c>
      <c r="U194" s="2">
        <f t="shared" si="96"/>
        <v>7.0685999999999999E-2</v>
      </c>
      <c r="V194" s="13">
        <f t="shared" si="97"/>
        <v>0.5</v>
      </c>
      <c r="W194" s="20">
        <f t="shared" si="98"/>
        <v>3.1416000000000006E-2</v>
      </c>
      <c r="X194" s="22">
        <f t="shared" si="99"/>
        <v>1</v>
      </c>
      <c r="Y194" s="21">
        <f t="shared" si="100"/>
        <v>4.9087499999999999E-2</v>
      </c>
      <c r="Z194" s="22">
        <f t="shared" si="101"/>
        <v>1</v>
      </c>
      <c r="AA194" s="21">
        <f t="shared" si="102"/>
        <v>7.0685999999999999E-2</v>
      </c>
      <c r="AB194" s="22">
        <f t="shared" si="103"/>
        <v>1</v>
      </c>
    </row>
    <row r="195" spans="1:28" s="8" customFormat="1" ht="22" customHeight="1" x14ac:dyDescent="0.15">
      <c r="A195" s="8">
        <v>34416</v>
      </c>
      <c r="C195" s="92" t="s">
        <v>270</v>
      </c>
      <c r="D195" s="96" t="s">
        <v>271</v>
      </c>
      <c r="E195" s="54">
        <v>4.8</v>
      </c>
      <c r="F195" s="54">
        <v>6.1</v>
      </c>
      <c r="G195" s="45">
        <f t="shared" si="119"/>
        <v>29.2</v>
      </c>
      <c r="H195" s="62"/>
      <c r="I195" s="47">
        <f t="shared" si="113"/>
        <v>232</v>
      </c>
      <c r="J195" s="47">
        <f t="shared" si="114"/>
        <v>149</v>
      </c>
      <c r="K195" s="48">
        <f t="shared" si="115"/>
        <v>103</v>
      </c>
      <c r="L195" s="63"/>
      <c r="M195" s="50">
        <f t="shared" si="116"/>
        <v>465</v>
      </c>
      <c r="N195" s="47">
        <f t="shared" si="117"/>
        <v>297</v>
      </c>
      <c r="O195" s="47">
        <f t="shared" si="118"/>
        <v>207</v>
      </c>
      <c r="P195" s="23"/>
      <c r="Q195" s="21">
        <f t="shared" si="92"/>
        <v>3.1416000000000006E-2</v>
      </c>
      <c r="R195" s="22">
        <f t="shared" si="93"/>
        <v>0.5</v>
      </c>
      <c r="S195" s="21">
        <f t="shared" si="94"/>
        <v>4.9087499999999999E-2</v>
      </c>
      <c r="T195" s="22">
        <f t="shared" si="95"/>
        <v>0.5</v>
      </c>
      <c r="U195" s="21">
        <f t="shared" si="96"/>
        <v>7.0685999999999999E-2</v>
      </c>
      <c r="V195" s="22">
        <f t="shared" si="97"/>
        <v>0.5</v>
      </c>
      <c r="W195" s="20">
        <f t="shared" si="98"/>
        <v>3.1416000000000006E-2</v>
      </c>
      <c r="X195" s="22">
        <f t="shared" si="99"/>
        <v>1</v>
      </c>
      <c r="Y195" s="21">
        <f t="shared" si="100"/>
        <v>4.9087499999999999E-2</v>
      </c>
      <c r="Z195" s="22">
        <f t="shared" si="101"/>
        <v>1</v>
      </c>
      <c r="AA195" s="21">
        <f t="shared" si="102"/>
        <v>7.0685999999999999E-2</v>
      </c>
      <c r="AB195" s="22">
        <f t="shared" si="103"/>
        <v>1</v>
      </c>
    </row>
    <row r="196" spans="1:28" s="3" customFormat="1" x14ac:dyDescent="0.15">
      <c r="A196" s="8">
        <v>13485</v>
      </c>
      <c r="B196" s="8"/>
      <c r="C196" s="43" t="s">
        <v>272</v>
      </c>
      <c r="D196" s="93" t="s">
        <v>273</v>
      </c>
      <c r="E196" s="54">
        <v>1.6</v>
      </c>
      <c r="F196" s="54">
        <v>5</v>
      </c>
      <c r="G196" s="45">
        <f>ROUNDDOWN((E196*F196),1)</f>
        <v>8</v>
      </c>
      <c r="H196" s="52"/>
      <c r="I196" s="47">
        <f>ROUND((((G196/Q196)*0.5)*R196),0)</f>
        <v>64</v>
      </c>
      <c r="J196" s="47">
        <f>ROUND((((G196/S196)*0.5)*T196),0)</f>
        <v>41</v>
      </c>
      <c r="K196" s="48">
        <f>ROUND((((G196/U196)*0.5)*V196),0)</f>
        <v>28</v>
      </c>
      <c r="L196" s="49"/>
      <c r="M196" s="50">
        <f>ROUND((((G196/W196)*0.5)*X196),0)</f>
        <v>127</v>
      </c>
      <c r="N196" s="47">
        <f>ROUND((((G196/Y196)*0.5)*Z196),0)</f>
        <v>81</v>
      </c>
      <c r="O196" s="47">
        <f>ROUND((((G196/AA196)*0.5)*AB196),0)</f>
        <v>57</v>
      </c>
      <c r="P196" s="23"/>
      <c r="Q196" s="2">
        <f>$Q$7</f>
        <v>3.1416000000000006E-2</v>
      </c>
      <c r="R196" s="13">
        <f>MINA($R$7,100%)</f>
        <v>0.5</v>
      </c>
      <c r="S196" s="2">
        <f>$S$7</f>
        <v>4.9087499999999999E-2</v>
      </c>
      <c r="T196" s="13">
        <f>MINA($T$7,100%)</f>
        <v>0.5</v>
      </c>
      <c r="U196" s="2">
        <f>$U$7</f>
        <v>7.0685999999999999E-2</v>
      </c>
      <c r="V196" s="13">
        <f>MINA($V$7,100%)</f>
        <v>0.5</v>
      </c>
      <c r="W196" s="20">
        <f>$W$7</f>
        <v>3.1416000000000006E-2</v>
      </c>
      <c r="X196" s="22">
        <f>MINA($X$7,100%)</f>
        <v>1</v>
      </c>
      <c r="Y196" s="21">
        <f>$Y$7</f>
        <v>4.9087499999999999E-2</v>
      </c>
      <c r="Z196" s="22">
        <f>MINA($Z$7,100%)</f>
        <v>1</v>
      </c>
      <c r="AA196" s="21">
        <f>$AA$7</f>
        <v>7.0685999999999999E-2</v>
      </c>
      <c r="AB196" s="22">
        <f>MINA($AB$7,100%)</f>
        <v>1</v>
      </c>
    </row>
    <row r="197" spans="1:28" s="3" customFormat="1" x14ac:dyDescent="0.15">
      <c r="A197" s="8">
        <v>13485</v>
      </c>
      <c r="B197" s="8"/>
      <c r="C197" s="43" t="s">
        <v>274</v>
      </c>
      <c r="D197" s="93" t="s">
        <v>275</v>
      </c>
      <c r="E197" s="54">
        <v>1.6</v>
      </c>
      <c r="F197" s="54">
        <v>4</v>
      </c>
      <c r="G197" s="45">
        <f>ROUNDDOWN((E197*F197),1)</f>
        <v>6.4</v>
      </c>
      <c r="H197" s="52"/>
      <c r="I197" s="47">
        <f>ROUND((((G197/Q197)*0.5)*R197),0)</f>
        <v>51</v>
      </c>
      <c r="J197" s="47">
        <f>ROUND((((G197/S197)*0.5)*T197),0)</f>
        <v>33</v>
      </c>
      <c r="K197" s="48">
        <f>ROUND((((G197/U197)*0.5)*V197),0)</f>
        <v>23</v>
      </c>
      <c r="L197" s="49"/>
      <c r="M197" s="50">
        <f>ROUND((((G197/W197)*0.5)*X197),0)</f>
        <v>102</v>
      </c>
      <c r="N197" s="47">
        <f>ROUND((((G197/Y197)*0.5)*Z197),0)</f>
        <v>65</v>
      </c>
      <c r="O197" s="47">
        <f>ROUND((((G197/AA197)*0.5)*AB197),0)</f>
        <v>45</v>
      </c>
      <c r="P197" s="23"/>
      <c r="Q197" s="2">
        <f>$Q$7</f>
        <v>3.1416000000000006E-2</v>
      </c>
      <c r="R197" s="13">
        <f>MINA($R$7,100%)</f>
        <v>0.5</v>
      </c>
      <c r="S197" s="2">
        <f>$S$7</f>
        <v>4.9087499999999999E-2</v>
      </c>
      <c r="T197" s="13">
        <f>MINA($T$7,100%)</f>
        <v>0.5</v>
      </c>
      <c r="U197" s="2">
        <f>$U$7</f>
        <v>7.0685999999999999E-2</v>
      </c>
      <c r="V197" s="13">
        <f>MINA($V$7,100%)</f>
        <v>0.5</v>
      </c>
      <c r="W197" s="20">
        <f>$W$7</f>
        <v>3.1416000000000006E-2</v>
      </c>
      <c r="X197" s="22">
        <f>MINA($X$7,100%)</f>
        <v>1</v>
      </c>
      <c r="Y197" s="21">
        <f>$Y$7</f>
        <v>4.9087499999999999E-2</v>
      </c>
      <c r="Z197" s="22">
        <f>MINA($Z$7,100%)</f>
        <v>1</v>
      </c>
      <c r="AA197" s="21">
        <f>$AA$7</f>
        <v>7.0685999999999999E-2</v>
      </c>
      <c r="AB197" s="22">
        <f>MINA($AB$7,100%)</f>
        <v>1</v>
      </c>
    </row>
    <row r="198" spans="1:28" ht="14" thickBot="1" x14ac:dyDescent="0.2">
      <c r="C198" s="144" t="s">
        <v>276</v>
      </c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6"/>
      <c r="P198" s="23"/>
      <c r="R198" s="13"/>
      <c r="T198" s="13"/>
      <c r="V198" s="13"/>
      <c r="W198" s="20"/>
      <c r="X198" s="22"/>
      <c r="Y198" s="21"/>
      <c r="Z198" s="22"/>
      <c r="AA198" s="21"/>
      <c r="AB198" s="22"/>
    </row>
    <row r="199" spans="1:28" ht="14" thickTop="1" x14ac:dyDescent="0.15">
      <c r="A199" s="1">
        <v>11563</v>
      </c>
      <c r="C199" s="43" t="s">
        <v>277</v>
      </c>
      <c r="D199" s="93" t="s">
        <v>278</v>
      </c>
      <c r="E199" s="44" t="s">
        <v>279</v>
      </c>
      <c r="F199" s="44" t="s">
        <v>21</v>
      </c>
      <c r="G199" s="45">
        <f t="shared" ref="G199:G232" si="120">ROUNDDOWN((E199*F199),1)</f>
        <v>16.8</v>
      </c>
      <c r="H199" s="52"/>
      <c r="I199" s="50">
        <f t="shared" ref="I199:I236" si="121">ROUND((((G199/Q199)*0.5)*R199),0)</f>
        <v>134</v>
      </c>
      <c r="J199" s="47">
        <f t="shared" ref="J199:J236" si="122">ROUND((((G199/S199)*0.5)*T199),0)</f>
        <v>86</v>
      </c>
      <c r="K199" s="48">
        <f t="shared" ref="K199:K236" si="123">ROUND((((G199/U199)*0.5)*V199),0)</f>
        <v>59</v>
      </c>
      <c r="L199" s="49"/>
      <c r="M199" s="50">
        <f t="shared" ref="M199:M236" si="124">ROUND((((G199/W199)*0.5)*X199),0)</f>
        <v>267</v>
      </c>
      <c r="N199" s="47">
        <f t="shared" ref="N199:N236" si="125">ROUND((((G199/Y199)*0.5)*Z199),0)</f>
        <v>171</v>
      </c>
      <c r="O199" s="47">
        <f t="shared" ref="O199:O236" si="126">ROUND((((G199/AA199)*0.5)*AB199),0)</f>
        <v>119</v>
      </c>
      <c r="P199" s="23"/>
      <c r="Q199" s="2">
        <f t="shared" ref="Q199:Q232" si="127">$Q$7</f>
        <v>3.1416000000000006E-2</v>
      </c>
      <c r="R199" s="13">
        <f t="shared" ref="R199:R232" si="128">MINA($R$7,100%)</f>
        <v>0.5</v>
      </c>
      <c r="S199" s="2">
        <f t="shared" ref="S199:S232" si="129">$S$7</f>
        <v>4.9087499999999999E-2</v>
      </c>
      <c r="T199" s="13">
        <f t="shared" ref="T199:T232" si="130">MINA($T$7,100%)</f>
        <v>0.5</v>
      </c>
      <c r="U199" s="2">
        <f t="shared" ref="U199:U232" si="131">$U$7</f>
        <v>7.0685999999999999E-2</v>
      </c>
      <c r="V199" s="13">
        <f t="shared" ref="V199:V232" si="132">MINA($V$7,100%)</f>
        <v>0.5</v>
      </c>
      <c r="W199" s="20">
        <f t="shared" ref="W199:W232" si="133">$W$7</f>
        <v>3.1416000000000006E-2</v>
      </c>
      <c r="X199" s="22">
        <f t="shared" ref="X199:X232" si="134">MINA($X$7,100%)</f>
        <v>1</v>
      </c>
      <c r="Y199" s="21">
        <f t="shared" ref="Y199:Y232" si="135">$Y$7</f>
        <v>4.9087499999999999E-2</v>
      </c>
      <c r="Z199" s="22">
        <f t="shared" ref="Z199:Z232" si="136">MINA($Z$7,100%)</f>
        <v>1</v>
      </c>
      <c r="AA199" s="21">
        <f t="shared" ref="AA199:AA232" si="137">$AA$7</f>
        <v>7.0685999999999999E-2</v>
      </c>
      <c r="AB199" s="22">
        <f t="shared" ref="AB199:AB232" si="138">MINA($AB$7,100%)</f>
        <v>1</v>
      </c>
    </row>
    <row r="200" spans="1:28" x14ac:dyDescent="0.15">
      <c r="A200" s="1">
        <v>11564</v>
      </c>
      <c r="C200" s="43" t="s">
        <v>280</v>
      </c>
      <c r="D200" s="93" t="s">
        <v>281</v>
      </c>
      <c r="E200" s="51" t="s">
        <v>279</v>
      </c>
      <c r="F200" s="51" t="s">
        <v>21</v>
      </c>
      <c r="G200" s="45">
        <f t="shared" si="120"/>
        <v>16.8</v>
      </c>
      <c r="H200" s="52"/>
      <c r="I200" s="50">
        <f t="shared" si="121"/>
        <v>134</v>
      </c>
      <c r="J200" s="47">
        <f t="shared" si="122"/>
        <v>86</v>
      </c>
      <c r="K200" s="48">
        <f t="shared" si="123"/>
        <v>59</v>
      </c>
      <c r="L200" s="49"/>
      <c r="M200" s="50">
        <f t="shared" si="124"/>
        <v>267</v>
      </c>
      <c r="N200" s="47">
        <f t="shared" si="125"/>
        <v>171</v>
      </c>
      <c r="O200" s="47">
        <f t="shared" si="126"/>
        <v>119</v>
      </c>
      <c r="P200" s="23"/>
      <c r="Q200" s="2">
        <f t="shared" si="127"/>
        <v>3.1416000000000006E-2</v>
      </c>
      <c r="R200" s="13">
        <f t="shared" si="128"/>
        <v>0.5</v>
      </c>
      <c r="S200" s="2">
        <f t="shared" si="129"/>
        <v>4.9087499999999999E-2</v>
      </c>
      <c r="T200" s="13">
        <f t="shared" si="130"/>
        <v>0.5</v>
      </c>
      <c r="U200" s="2">
        <f t="shared" si="131"/>
        <v>7.0685999999999999E-2</v>
      </c>
      <c r="V200" s="13">
        <f t="shared" si="132"/>
        <v>0.5</v>
      </c>
      <c r="W200" s="20">
        <f t="shared" si="133"/>
        <v>3.1416000000000006E-2</v>
      </c>
      <c r="X200" s="22">
        <f t="shared" si="134"/>
        <v>1</v>
      </c>
      <c r="Y200" s="21">
        <f t="shared" si="135"/>
        <v>4.9087499999999999E-2</v>
      </c>
      <c r="Z200" s="22">
        <f t="shared" si="136"/>
        <v>1</v>
      </c>
      <c r="AA200" s="21">
        <f t="shared" si="137"/>
        <v>7.0685999999999999E-2</v>
      </c>
      <c r="AB200" s="22">
        <f t="shared" si="138"/>
        <v>1</v>
      </c>
    </row>
    <row r="201" spans="1:28" s="4" customFormat="1" x14ac:dyDescent="0.15">
      <c r="A201" s="1">
        <v>11752</v>
      </c>
      <c r="B201" s="1"/>
      <c r="C201" s="92" t="s">
        <v>282</v>
      </c>
      <c r="D201" s="94" t="s">
        <v>283</v>
      </c>
      <c r="E201" s="51" t="s">
        <v>284</v>
      </c>
      <c r="F201" s="51" t="s">
        <v>285</v>
      </c>
      <c r="G201" s="45">
        <f t="shared" si="120"/>
        <v>1</v>
      </c>
      <c r="H201" s="52"/>
      <c r="I201" s="50">
        <f t="shared" si="121"/>
        <v>8</v>
      </c>
      <c r="J201" s="47">
        <f t="shared" si="122"/>
        <v>5</v>
      </c>
      <c r="K201" s="48">
        <f t="shared" si="123"/>
        <v>4</v>
      </c>
      <c r="L201" s="49"/>
      <c r="M201" s="50">
        <f t="shared" si="124"/>
        <v>16</v>
      </c>
      <c r="N201" s="47">
        <f t="shared" si="125"/>
        <v>10</v>
      </c>
      <c r="O201" s="47">
        <f t="shared" si="126"/>
        <v>7</v>
      </c>
      <c r="P201" s="23"/>
      <c r="Q201" s="2">
        <f t="shared" si="127"/>
        <v>3.1416000000000006E-2</v>
      </c>
      <c r="R201" s="13">
        <f t="shared" si="128"/>
        <v>0.5</v>
      </c>
      <c r="S201" s="2">
        <f t="shared" si="129"/>
        <v>4.9087499999999999E-2</v>
      </c>
      <c r="T201" s="13">
        <f t="shared" si="130"/>
        <v>0.5</v>
      </c>
      <c r="U201" s="2">
        <f t="shared" si="131"/>
        <v>7.0685999999999999E-2</v>
      </c>
      <c r="V201" s="13">
        <f t="shared" si="132"/>
        <v>0.5</v>
      </c>
      <c r="W201" s="20">
        <f t="shared" si="133"/>
        <v>3.1416000000000006E-2</v>
      </c>
      <c r="X201" s="22">
        <f t="shared" si="134"/>
        <v>1</v>
      </c>
      <c r="Y201" s="21">
        <f t="shared" si="135"/>
        <v>4.9087499999999999E-2</v>
      </c>
      <c r="Z201" s="22">
        <f t="shared" si="136"/>
        <v>1</v>
      </c>
      <c r="AA201" s="21">
        <f t="shared" si="137"/>
        <v>7.0685999999999999E-2</v>
      </c>
      <c r="AB201" s="22">
        <f t="shared" si="138"/>
        <v>1</v>
      </c>
    </row>
    <row r="202" spans="1:28" x14ac:dyDescent="0.15">
      <c r="A202" s="1">
        <v>11753</v>
      </c>
      <c r="C202" s="43" t="s">
        <v>286</v>
      </c>
      <c r="D202" s="93" t="s">
        <v>287</v>
      </c>
      <c r="E202" s="51" t="s">
        <v>288</v>
      </c>
      <c r="F202" s="51" t="s">
        <v>284</v>
      </c>
      <c r="G202" s="45">
        <f t="shared" si="120"/>
        <v>3</v>
      </c>
      <c r="H202" s="52"/>
      <c r="I202" s="50">
        <f t="shared" si="121"/>
        <v>24</v>
      </c>
      <c r="J202" s="47">
        <f t="shared" si="122"/>
        <v>15</v>
      </c>
      <c r="K202" s="48">
        <f t="shared" si="123"/>
        <v>11</v>
      </c>
      <c r="L202" s="49"/>
      <c r="M202" s="50">
        <f t="shared" si="124"/>
        <v>48</v>
      </c>
      <c r="N202" s="47">
        <f t="shared" si="125"/>
        <v>31</v>
      </c>
      <c r="O202" s="47">
        <f t="shared" si="126"/>
        <v>21</v>
      </c>
      <c r="P202" s="23"/>
      <c r="Q202" s="2">
        <f t="shared" si="127"/>
        <v>3.1416000000000006E-2</v>
      </c>
      <c r="R202" s="13">
        <f t="shared" si="128"/>
        <v>0.5</v>
      </c>
      <c r="S202" s="2">
        <f t="shared" si="129"/>
        <v>4.9087499999999999E-2</v>
      </c>
      <c r="T202" s="13">
        <f t="shared" si="130"/>
        <v>0.5</v>
      </c>
      <c r="U202" s="2">
        <f t="shared" si="131"/>
        <v>7.0685999999999999E-2</v>
      </c>
      <c r="V202" s="13">
        <f t="shared" si="132"/>
        <v>0.5</v>
      </c>
      <c r="W202" s="20">
        <f t="shared" si="133"/>
        <v>3.1416000000000006E-2</v>
      </c>
      <c r="X202" s="22">
        <f t="shared" si="134"/>
        <v>1</v>
      </c>
      <c r="Y202" s="21">
        <f t="shared" si="135"/>
        <v>4.9087499999999999E-2</v>
      </c>
      <c r="Z202" s="22">
        <f t="shared" si="136"/>
        <v>1</v>
      </c>
      <c r="AA202" s="21">
        <f t="shared" si="137"/>
        <v>7.0685999999999999E-2</v>
      </c>
      <c r="AB202" s="22">
        <f t="shared" si="138"/>
        <v>1</v>
      </c>
    </row>
    <row r="203" spans="1:28" x14ac:dyDescent="0.15">
      <c r="A203" s="1">
        <v>12183</v>
      </c>
      <c r="C203" s="92" t="s">
        <v>289</v>
      </c>
      <c r="D203" s="94" t="s">
        <v>290</v>
      </c>
      <c r="E203" s="51" t="s">
        <v>291</v>
      </c>
      <c r="F203" s="64" t="s">
        <v>292</v>
      </c>
      <c r="G203" s="45">
        <f t="shared" si="120"/>
        <v>6.2</v>
      </c>
      <c r="H203" s="52"/>
      <c r="I203" s="50">
        <f t="shared" si="121"/>
        <v>49</v>
      </c>
      <c r="J203" s="47">
        <f t="shared" si="122"/>
        <v>32</v>
      </c>
      <c r="K203" s="48">
        <f t="shared" si="123"/>
        <v>22</v>
      </c>
      <c r="L203" s="49"/>
      <c r="M203" s="50">
        <f t="shared" si="124"/>
        <v>99</v>
      </c>
      <c r="N203" s="47">
        <f t="shared" si="125"/>
        <v>63</v>
      </c>
      <c r="O203" s="47">
        <f t="shared" si="126"/>
        <v>44</v>
      </c>
      <c r="P203" s="23"/>
      <c r="Q203" s="2">
        <f t="shared" si="127"/>
        <v>3.1416000000000006E-2</v>
      </c>
      <c r="R203" s="13">
        <f t="shared" si="128"/>
        <v>0.5</v>
      </c>
      <c r="S203" s="2">
        <f t="shared" si="129"/>
        <v>4.9087499999999999E-2</v>
      </c>
      <c r="T203" s="13">
        <f t="shared" si="130"/>
        <v>0.5</v>
      </c>
      <c r="U203" s="2">
        <f t="shared" si="131"/>
        <v>7.0685999999999999E-2</v>
      </c>
      <c r="V203" s="13">
        <f t="shared" si="132"/>
        <v>0.5</v>
      </c>
      <c r="W203" s="20">
        <f t="shared" si="133"/>
        <v>3.1416000000000006E-2</v>
      </c>
      <c r="X203" s="22">
        <f t="shared" si="134"/>
        <v>1</v>
      </c>
      <c r="Y203" s="21">
        <f t="shared" si="135"/>
        <v>4.9087499999999999E-2</v>
      </c>
      <c r="Z203" s="22">
        <f t="shared" si="136"/>
        <v>1</v>
      </c>
      <c r="AA203" s="21">
        <f t="shared" si="137"/>
        <v>7.0685999999999999E-2</v>
      </c>
      <c r="AB203" s="22">
        <f t="shared" si="138"/>
        <v>1</v>
      </c>
    </row>
    <row r="204" spans="1:28" x14ac:dyDescent="0.15">
      <c r="A204" s="1">
        <v>12185</v>
      </c>
      <c r="C204" s="43" t="s">
        <v>293</v>
      </c>
      <c r="D204" s="93" t="s">
        <v>294</v>
      </c>
      <c r="E204" s="51" t="s">
        <v>295</v>
      </c>
      <c r="F204" s="51" t="s">
        <v>292</v>
      </c>
      <c r="G204" s="45">
        <f t="shared" si="120"/>
        <v>6.6</v>
      </c>
      <c r="H204" s="52"/>
      <c r="I204" s="50">
        <f t="shared" si="121"/>
        <v>53</v>
      </c>
      <c r="J204" s="47">
        <f t="shared" si="122"/>
        <v>34</v>
      </c>
      <c r="K204" s="48">
        <f t="shared" si="123"/>
        <v>23</v>
      </c>
      <c r="L204" s="49"/>
      <c r="M204" s="50">
        <f t="shared" si="124"/>
        <v>105</v>
      </c>
      <c r="N204" s="47">
        <f t="shared" si="125"/>
        <v>67</v>
      </c>
      <c r="O204" s="47">
        <f t="shared" si="126"/>
        <v>47</v>
      </c>
      <c r="P204" s="23"/>
      <c r="Q204" s="2">
        <f t="shared" si="127"/>
        <v>3.1416000000000006E-2</v>
      </c>
      <c r="R204" s="13">
        <f t="shared" si="128"/>
        <v>0.5</v>
      </c>
      <c r="S204" s="2">
        <f t="shared" si="129"/>
        <v>4.9087499999999999E-2</v>
      </c>
      <c r="T204" s="13">
        <f t="shared" si="130"/>
        <v>0.5</v>
      </c>
      <c r="U204" s="2">
        <f t="shared" si="131"/>
        <v>7.0685999999999999E-2</v>
      </c>
      <c r="V204" s="13">
        <f t="shared" si="132"/>
        <v>0.5</v>
      </c>
      <c r="W204" s="20">
        <f t="shared" si="133"/>
        <v>3.1416000000000006E-2</v>
      </c>
      <c r="X204" s="22">
        <f t="shared" si="134"/>
        <v>1</v>
      </c>
      <c r="Y204" s="21">
        <f t="shared" si="135"/>
        <v>4.9087499999999999E-2</v>
      </c>
      <c r="Z204" s="22">
        <f t="shared" si="136"/>
        <v>1</v>
      </c>
      <c r="AA204" s="21">
        <f t="shared" si="137"/>
        <v>7.0685999999999999E-2</v>
      </c>
      <c r="AB204" s="22">
        <f t="shared" si="138"/>
        <v>1</v>
      </c>
    </row>
    <row r="205" spans="1:28" x14ac:dyDescent="0.15">
      <c r="A205" s="1">
        <v>12186</v>
      </c>
      <c r="C205" s="92" t="s">
        <v>296</v>
      </c>
      <c r="D205" s="94" t="s">
        <v>297</v>
      </c>
      <c r="E205" s="51" t="s">
        <v>291</v>
      </c>
      <c r="F205" s="51" t="s">
        <v>292</v>
      </c>
      <c r="G205" s="45">
        <f t="shared" si="120"/>
        <v>6.2</v>
      </c>
      <c r="H205" s="52"/>
      <c r="I205" s="50">
        <f t="shared" si="121"/>
        <v>49</v>
      </c>
      <c r="J205" s="47">
        <f t="shared" si="122"/>
        <v>32</v>
      </c>
      <c r="K205" s="48">
        <f t="shared" si="123"/>
        <v>22</v>
      </c>
      <c r="L205" s="49"/>
      <c r="M205" s="50">
        <f t="shared" si="124"/>
        <v>99</v>
      </c>
      <c r="N205" s="47">
        <f t="shared" si="125"/>
        <v>63</v>
      </c>
      <c r="O205" s="47">
        <f t="shared" si="126"/>
        <v>44</v>
      </c>
      <c r="P205" s="23"/>
      <c r="Q205" s="2">
        <f t="shared" si="127"/>
        <v>3.1416000000000006E-2</v>
      </c>
      <c r="R205" s="13">
        <f t="shared" si="128"/>
        <v>0.5</v>
      </c>
      <c r="S205" s="2">
        <f t="shared" si="129"/>
        <v>4.9087499999999999E-2</v>
      </c>
      <c r="T205" s="13">
        <f t="shared" si="130"/>
        <v>0.5</v>
      </c>
      <c r="U205" s="2">
        <f t="shared" si="131"/>
        <v>7.0685999999999999E-2</v>
      </c>
      <c r="V205" s="13">
        <f t="shared" si="132"/>
        <v>0.5</v>
      </c>
      <c r="W205" s="20">
        <f t="shared" si="133"/>
        <v>3.1416000000000006E-2</v>
      </c>
      <c r="X205" s="22">
        <f t="shared" si="134"/>
        <v>1</v>
      </c>
      <c r="Y205" s="21">
        <f t="shared" si="135"/>
        <v>4.9087499999999999E-2</v>
      </c>
      <c r="Z205" s="22">
        <f t="shared" si="136"/>
        <v>1</v>
      </c>
      <c r="AA205" s="21">
        <f t="shared" si="137"/>
        <v>7.0685999999999999E-2</v>
      </c>
      <c r="AB205" s="22">
        <f t="shared" si="138"/>
        <v>1</v>
      </c>
    </row>
    <row r="206" spans="1:28" x14ac:dyDescent="0.15">
      <c r="A206" s="1">
        <v>12187</v>
      </c>
      <c r="C206" s="43" t="s">
        <v>298</v>
      </c>
      <c r="D206" s="93" t="s">
        <v>299</v>
      </c>
      <c r="E206" s="51" t="s">
        <v>300</v>
      </c>
      <c r="F206" s="51" t="s">
        <v>292</v>
      </c>
      <c r="G206" s="45">
        <f t="shared" si="120"/>
        <v>12.5</v>
      </c>
      <c r="H206" s="52"/>
      <c r="I206" s="50">
        <f t="shared" si="121"/>
        <v>99</v>
      </c>
      <c r="J206" s="47">
        <f t="shared" si="122"/>
        <v>64</v>
      </c>
      <c r="K206" s="48">
        <f t="shared" si="123"/>
        <v>44</v>
      </c>
      <c r="L206" s="49"/>
      <c r="M206" s="50">
        <f t="shared" si="124"/>
        <v>199</v>
      </c>
      <c r="N206" s="47">
        <f t="shared" si="125"/>
        <v>127</v>
      </c>
      <c r="O206" s="47">
        <f t="shared" si="126"/>
        <v>88</v>
      </c>
      <c r="P206" s="23"/>
      <c r="Q206" s="2">
        <f t="shared" si="127"/>
        <v>3.1416000000000006E-2</v>
      </c>
      <c r="R206" s="13">
        <f t="shared" si="128"/>
        <v>0.5</v>
      </c>
      <c r="S206" s="2">
        <f t="shared" si="129"/>
        <v>4.9087499999999999E-2</v>
      </c>
      <c r="T206" s="13">
        <f t="shared" si="130"/>
        <v>0.5</v>
      </c>
      <c r="U206" s="2">
        <f t="shared" si="131"/>
        <v>7.0685999999999999E-2</v>
      </c>
      <c r="V206" s="13">
        <f t="shared" si="132"/>
        <v>0.5</v>
      </c>
      <c r="W206" s="20">
        <f t="shared" si="133"/>
        <v>3.1416000000000006E-2</v>
      </c>
      <c r="X206" s="22">
        <f t="shared" si="134"/>
        <v>1</v>
      </c>
      <c r="Y206" s="21">
        <f t="shared" si="135"/>
        <v>4.9087499999999999E-2</v>
      </c>
      <c r="Z206" s="22">
        <f t="shared" si="136"/>
        <v>1</v>
      </c>
      <c r="AA206" s="21">
        <f t="shared" si="137"/>
        <v>7.0685999999999999E-2</v>
      </c>
      <c r="AB206" s="22">
        <f t="shared" si="138"/>
        <v>1</v>
      </c>
    </row>
    <row r="207" spans="1:28" x14ac:dyDescent="0.15">
      <c r="A207" s="1">
        <v>12382</v>
      </c>
      <c r="C207" s="92" t="s">
        <v>301</v>
      </c>
      <c r="D207" s="94" t="s">
        <v>302</v>
      </c>
      <c r="E207" s="51" t="s">
        <v>295</v>
      </c>
      <c r="F207" s="51" t="s">
        <v>65</v>
      </c>
      <c r="G207" s="45">
        <f t="shared" si="120"/>
        <v>11.6</v>
      </c>
      <c r="H207" s="52"/>
      <c r="I207" s="50">
        <f t="shared" si="121"/>
        <v>92</v>
      </c>
      <c r="J207" s="47">
        <f t="shared" si="122"/>
        <v>59</v>
      </c>
      <c r="K207" s="48">
        <f t="shared" si="123"/>
        <v>41</v>
      </c>
      <c r="L207" s="49"/>
      <c r="M207" s="50">
        <f t="shared" si="124"/>
        <v>185</v>
      </c>
      <c r="N207" s="47">
        <f t="shared" si="125"/>
        <v>118</v>
      </c>
      <c r="O207" s="47">
        <f t="shared" si="126"/>
        <v>82</v>
      </c>
      <c r="P207" s="23"/>
      <c r="Q207" s="2">
        <f t="shared" si="127"/>
        <v>3.1416000000000006E-2</v>
      </c>
      <c r="R207" s="13">
        <f t="shared" si="128"/>
        <v>0.5</v>
      </c>
      <c r="S207" s="2">
        <f t="shared" si="129"/>
        <v>4.9087499999999999E-2</v>
      </c>
      <c r="T207" s="13">
        <f t="shared" si="130"/>
        <v>0.5</v>
      </c>
      <c r="U207" s="2">
        <f t="shared" si="131"/>
        <v>7.0685999999999999E-2</v>
      </c>
      <c r="V207" s="13">
        <f t="shared" si="132"/>
        <v>0.5</v>
      </c>
      <c r="W207" s="20">
        <f t="shared" si="133"/>
        <v>3.1416000000000006E-2</v>
      </c>
      <c r="X207" s="22">
        <f t="shared" si="134"/>
        <v>1</v>
      </c>
      <c r="Y207" s="21">
        <f t="shared" si="135"/>
        <v>4.9087499999999999E-2</v>
      </c>
      <c r="Z207" s="22">
        <f t="shared" si="136"/>
        <v>1</v>
      </c>
      <c r="AA207" s="21">
        <f t="shared" si="137"/>
        <v>7.0685999999999999E-2</v>
      </c>
      <c r="AB207" s="22">
        <f t="shared" si="138"/>
        <v>1</v>
      </c>
    </row>
    <row r="208" spans="1:28" x14ac:dyDescent="0.15">
      <c r="A208" s="1">
        <v>12383</v>
      </c>
      <c r="C208" s="92" t="s">
        <v>303</v>
      </c>
      <c r="D208" s="94" t="s">
        <v>304</v>
      </c>
      <c r="E208" s="51" t="s">
        <v>291</v>
      </c>
      <c r="F208" s="51" t="s">
        <v>305</v>
      </c>
      <c r="G208" s="45">
        <f t="shared" si="120"/>
        <v>16.7</v>
      </c>
      <c r="H208" s="52"/>
      <c r="I208" s="50">
        <f t="shared" si="121"/>
        <v>133</v>
      </c>
      <c r="J208" s="47">
        <f t="shared" si="122"/>
        <v>85</v>
      </c>
      <c r="K208" s="48">
        <f t="shared" si="123"/>
        <v>59</v>
      </c>
      <c r="L208" s="49"/>
      <c r="M208" s="50">
        <f t="shared" si="124"/>
        <v>266</v>
      </c>
      <c r="N208" s="47">
        <f t="shared" si="125"/>
        <v>170</v>
      </c>
      <c r="O208" s="47">
        <f t="shared" si="126"/>
        <v>118</v>
      </c>
      <c r="P208" s="23"/>
      <c r="Q208" s="2">
        <f t="shared" si="127"/>
        <v>3.1416000000000006E-2</v>
      </c>
      <c r="R208" s="13">
        <f t="shared" si="128"/>
        <v>0.5</v>
      </c>
      <c r="S208" s="2">
        <f t="shared" si="129"/>
        <v>4.9087499999999999E-2</v>
      </c>
      <c r="T208" s="13">
        <f t="shared" si="130"/>
        <v>0.5</v>
      </c>
      <c r="U208" s="2">
        <f t="shared" si="131"/>
        <v>7.0685999999999999E-2</v>
      </c>
      <c r="V208" s="13">
        <f t="shared" si="132"/>
        <v>0.5</v>
      </c>
      <c r="W208" s="20">
        <f t="shared" si="133"/>
        <v>3.1416000000000006E-2</v>
      </c>
      <c r="X208" s="22">
        <f t="shared" si="134"/>
        <v>1</v>
      </c>
      <c r="Y208" s="21">
        <f t="shared" si="135"/>
        <v>4.9087499999999999E-2</v>
      </c>
      <c r="Z208" s="22">
        <f t="shared" si="136"/>
        <v>1</v>
      </c>
      <c r="AA208" s="21">
        <f t="shared" si="137"/>
        <v>7.0685999999999999E-2</v>
      </c>
      <c r="AB208" s="22">
        <f t="shared" si="138"/>
        <v>1</v>
      </c>
    </row>
    <row r="209" spans="1:28" x14ac:dyDescent="0.15">
      <c r="A209" s="1">
        <v>12541</v>
      </c>
      <c r="C209" s="43" t="s">
        <v>306</v>
      </c>
      <c r="D209" s="93" t="s">
        <v>307</v>
      </c>
      <c r="E209" s="44" t="s">
        <v>308</v>
      </c>
      <c r="F209" s="44" t="s">
        <v>309</v>
      </c>
      <c r="G209" s="45">
        <f t="shared" si="120"/>
        <v>3.3</v>
      </c>
      <c r="H209" s="52"/>
      <c r="I209" s="50">
        <f t="shared" si="121"/>
        <v>26</v>
      </c>
      <c r="J209" s="47">
        <f t="shared" si="122"/>
        <v>17</v>
      </c>
      <c r="K209" s="48">
        <f t="shared" si="123"/>
        <v>12</v>
      </c>
      <c r="L209" s="49"/>
      <c r="M209" s="50">
        <f t="shared" si="124"/>
        <v>53</v>
      </c>
      <c r="N209" s="47">
        <f t="shared" si="125"/>
        <v>34</v>
      </c>
      <c r="O209" s="47">
        <f t="shared" si="126"/>
        <v>23</v>
      </c>
      <c r="P209" s="23"/>
      <c r="Q209" s="2">
        <f t="shared" si="127"/>
        <v>3.1416000000000006E-2</v>
      </c>
      <c r="R209" s="13">
        <f t="shared" si="128"/>
        <v>0.5</v>
      </c>
      <c r="S209" s="2">
        <f t="shared" si="129"/>
        <v>4.9087499999999999E-2</v>
      </c>
      <c r="T209" s="13">
        <f t="shared" si="130"/>
        <v>0.5</v>
      </c>
      <c r="U209" s="2">
        <f t="shared" si="131"/>
        <v>7.0685999999999999E-2</v>
      </c>
      <c r="V209" s="13">
        <f t="shared" si="132"/>
        <v>0.5</v>
      </c>
      <c r="W209" s="20">
        <f t="shared" si="133"/>
        <v>3.1416000000000006E-2</v>
      </c>
      <c r="X209" s="22">
        <f t="shared" si="134"/>
        <v>1</v>
      </c>
      <c r="Y209" s="21">
        <f t="shared" si="135"/>
        <v>4.9087499999999999E-2</v>
      </c>
      <c r="Z209" s="22">
        <f t="shared" si="136"/>
        <v>1</v>
      </c>
      <c r="AA209" s="21">
        <f t="shared" si="137"/>
        <v>7.0685999999999999E-2</v>
      </c>
      <c r="AB209" s="22">
        <f t="shared" si="138"/>
        <v>1</v>
      </c>
    </row>
    <row r="210" spans="1:28" x14ac:dyDescent="0.15">
      <c r="A210" s="1">
        <v>12542</v>
      </c>
      <c r="C210" s="92" t="s">
        <v>310</v>
      </c>
      <c r="D210" s="94" t="s">
        <v>311</v>
      </c>
      <c r="E210" s="51" t="s">
        <v>113</v>
      </c>
      <c r="F210" s="51" t="s">
        <v>309</v>
      </c>
      <c r="G210" s="45">
        <f t="shared" si="120"/>
        <v>7.6</v>
      </c>
      <c r="H210" s="52"/>
      <c r="I210" s="50">
        <f t="shared" si="121"/>
        <v>60</v>
      </c>
      <c r="J210" s="47">
        <f t="shared" si="122"/>
        <v>39</v>
      </c>
      <c r="K210" s="48">
        <f t="shared" si="123"/>
        <v>27</v>
      </c>
      <c r="L210" s="49"/>
      <c r="M210" s="50">
        <f t="shared" si="124"/>
        <v>121</v>
      </c>
      <c r="N210" s="47">
        <f t="shared" si="125"/>
        <v>77</v>
      </c>
      <c r="O210" s="47">
        <f t="shared" si="126"/>
        <v>54</v>
      </c>
      <c r="P210" s="23"/>
      <c r="Q210" s="2">
        <f t="shared" si="127"/>
        <v>3.1416000000000006E-2</v>
      </c>
      <c r="R210" s="13">
        <f t="shared" si="128"/>
        <v>0.5</v>
      </c>
      <c r="S210" s="2">
        <f t="shared" si="129"/>
        <v>4.9087499999999999E-2</v>
      </c>
      <c r="T210" s="13">
        <f t="shared" si="130"/>
        <v>0.5</v>
      </c>
      <c r="U210" s="2">
        <f t="shared" si="131"/>
        <v>7.0685999999999999E-2</v>
      </c>
      <c r="V210" s="13">
        <f t="shared" si="132"/>
        <v>0.5</v>
      </c>
      <c r="W210" s="20">
        <f t="shared" si="133"/>
        <v>3.1416000000000006E-2</v>
      </c>
      <c r="X210" s="22">
        <f t="shared" si="134"/>
        <v>1</v>
      </c>
      <c r="Y210" s="21">
        <f t="shared" si="135"/>
        <v>4.9087499999999999E-2</v>
      </c>
      <c r="Z210" s="22">
        <f t="shared" si="136"/>
        <v>1</v>
      </c>
      <c r="AA210" s="21">
        <f t="shared" si="137"/>
        <v>7.0685999999999999E-2</v>
      </c>
      <c r="AB210" s="22">
        <f t="shared" si="138"/>
        <v>1</v>
      </c>
    </row>
    <row r="211" spans="1:28" x14ac:dyDescent="0.15">
      <c r="A211" s="1">
        <v>13070</v>
      </c>
      <c r="C211" s="92" t="s">
        <v>312</v>
      </c>
      <c r="D211" s="94" t="s">
        <v>313</v>
      </c>
      <c r="E211" s="51" t="s">
        <v>308</v>
      </c>
      <c r="F211" s="51" t="s">
        <v>309</v>
      </c>
      <c r="G211" s="45">
        <f t="shared" si="120"/>
        <v>3.3</v>
      </c>
      <c r="H211" s="52"/>
      <c r="I211" s="50">
        <f t="shared" si="121"/>
        <v>26</v>
      </c>
      <c r="J211" s="47">
        <f t="shared" si="122"/>
        <v>17</v>
      </c>
      <c r="K211" s="48">
        <f t="shared" si="123"/>
        <v>12</v>
      </c>
      <c r="L211" s="49"/>
      <c r="M211" s="50">
        <f t="shared" si="124"/>
        <v>53</v>
      </c>
      <c r="N211" s="47">
        <f t="shared" si="125"/>
        <v>34</v>
      </c>
      <c r="O211" s="47">
        <f t="shared" si="126"/>
        <v>23</v>
      </c>
      <c r="P211" s="23"/>
      <c r="Q211" s="2">
        <f t="shared" si="127"/>
        <v>3.1416000000000006E-2</v>
      </c>
      <c r="R211" s="13">
        <f t="shared" si="128"/>
        <v>0.5</v>
      </c>
      <c r="S211" s="2">
        <f t="shared" si="129"/>
        <v>4.9087499999999999E-2</v>
      </c>
      <c r="T211" s="13">
        <f t="shared" si="130"/>
        <v>0.5</v>
      </c>
      <c r="U211" s="2">
        <f t="shared" si="131"/>
        <v>7.0685999999999999E-2</v>
      </c>
      <c r="V211" s="13">
        <f t="shared" si="132"/>
        <v>0.5</v>
      </c>
      <c r="W211" s="20">
        <f t="shared" si="133"/>
        <v>3.1416000000000006E-2</v>
      </c>
      <c r="X211" s="22">
        <f t="shared" si="134"/>
        <v>1</v>
      </c>
      <c r="Y211" s="21">
        <f t="shared" si="135"/>
        <v>4.9087499999999999E-2</v>
      </c>
      <c r="Z211" s="22">
        <f t="shared" si="136"/>
        <v>1</v>
      </c>
      <c r="AA211" s="21">
        <f t="shared" si="137"/>
        <v>7.0685999999999999E-2</v>
      </c>
      <c r="AB211" s="22">
        <f t="shared" si="138"/>
        <v>1</v>
      </c>
    </row>
    <row r="212" spans="1:28" x14ac:dyDescent="0.15">
      <c r="A212" s="1">
        <v>13075</v>
      </c>
      <c r="C212" s="92" t="s">
        <v>314</v>
      </c>
      <c r="D212" s="94" t="s">
        <v>315</v>
      </c>
      <c r="E212" s="51" t="s">
        <v>113</v>
      </c>
      <c r="F212" s="51" t="s">
        <v>309</v>
      </c>
      <c r="G212" s="45">
        <f t="shared" si="120"/>
        <v>7.6</v>
      </c>
      <c r="H212" s="52"/>
      <c r="I212" s="50">
        <f t="shared" si="121"/>
        <v>60</v>
      </c>
      <c r="J212" s="47">
        <f t="shared" si="122"/>
        <v>39</v>
      </c>
      <c r="K212" s="48">
        <f t="shared" si="123"/>
        <v>27</v>
      </c>
      <c r="L212" s="49"/>
      <c r="M212" s="50">
        <f t="shared" si="124"/>
        <v>121</v>
      </c>
      <c r="N212" s="47">
        <f t="shared" si="125"/>
        <v>77</v>
      </c>
      <c r="O212" s="47">
        <f t="shared" si="126"/>
        <v>54</v>
      </c>
      <c r="P212" s="23"/>
      <c r="Q212" s="2">
        <f t="shared" si="127"/>
        <v>3.1416000000000006E-2</v>
      </c>
      <c r="R212" s="13">
        <f t="shared" si="128"/>
        <v>0.5</v>
      </c>
      <c r="S212" s="2">
        <f t="shared" si="129"/>
        <v>4.9087499999999999E-2</v>
      </c>
      <c r="T212" s="13">
        <f t="shared" si="130"/>
        <v>0.5</v>
      </c>
      <c r="U212" s="2">
        <f t="shared" si="131"/>
        <v>7.0685999999999999E-2</v>
      </c>
      <c r="V212" s="13">
        <f t="shared" si="132"/>
        <v>0.5</v>
      </c>
      <c r="W212" s="20">
        <f t="shared" si="133"/>
        <v>3.1416000000000006E-2</v>
      </c>
      <c r="X212" s="22">
        <f t="shared" si="134"/>
        <v>1</v>
      </c>
      <c r="Y212" s="21">
        <f t="shared" si="135"/>
        <v>4.9087499999999999E-2</v>
      </c>
      <c r="Z212" s="22">
        <f t="shared" si="136"/>
        <v>1</v>
      </c>
      <c r="AA212" s="21">
        <f t="shared" si="137"/>
        <v>7.0685999999999999E-2</v>
      </c>
      <c r="AB212" s="22">
        <f t="shared" si="138"/>
        <v>1</v>
      </c>
    </row>
    <row r="213" spans="1:28" x14ac:dyDescent="0.15">
      <c r="A213" s="1">
        <v>13183</v>
      </c>
      <c r="C213" s="92" t="s">
        <v>316</v>
      </c>
      <c r="D213" s="94" t="s">
        <v>317</v>
      </c>
      <c r="E213" s="51" t="s">
        <v>318</v>
      </c>
      <c r="F213" s="51" t="s">
        <v>65</v>
      </c>
      <c r="G213" s="45">
        <f t="shared" si="120"/>
        <v>16.8</v>
      </c>
      <c r="H213" s="52"/>
      <c r="I213" s="50">
        <f t="shared" si="121"/>
        <v>134</v>
      </c>
      <c r="J213" s="47">
        <f t="shared" si="122"/>
        <v>86</v>
      </c>
      <c r="K213" s="48">
        <f t="shared" si="123"/>
        <v>59</v>
      </c>
      <c r="L213" s="49"/>
      <c r="M213" s="50">
        <f t="shared" si="124"/>
        <v>267</v>
      </c>
      <c r="N213" s="47">
        <f t="shared" si="125"/>
        <v>171</v>
      </c>
      <c r="O213" s="47">
        <f t="shared" si="126"/>
        <v>119</v>
      </c>
      <c r="P213" s="23"/>
      <c r="Q213" s="2">
        <f t="shared" si="127"/>
        <v>3.1416000000000006E-2</v>
      </c>
      <c r="R213" s="13">
        <f t="shared" si="128"/>
        <v>0.5</v>
      </c>
      <c r="S213" s="2">
        <f t="shared" si="129"/>
        <v>4.9087499999999999E-2</v>
      </c>
      <c r="T213" s="13">
        <f t="shared" si="130"/>
        <v>0.5</v>
      </c>
      <c r="U213" s="2">
        <f t="shared" si="131"/>
        <v>7.0685999999999999E-2</v>
      </c>
      <c r="V213" s="13">
        <f t="shared" si="132"/>
        <v>0.5</v>
      </c>
      <c r="W213" s="20">
        <f t="shared" si="133"/>
        <v>3.1416000000000006E-2</v>
      </c>
      <c r="X213" s="22">
        <f t="shared" si="134"/>
        <v>1</v>
      </c>
      <c r="Y213" s="21">
        <f t="shared" si="135"/>
        <v>4.9087499999999999E-2</v>
      </c>
      <c r="Z213" s="22">
        <f t="shared" si="136"/>
        <v>1</v>
      </c>
      <c r="AA213" s="21">
        <f t="shared" si="137"/>
        <v>7.0685999999999999E-2</v>
      </c>
      <c r="AB213" s="22">
        <f t="shared" si="138"/>
        <v>1</v>
      </c>
    </row>
    <row r="214" spans="1:28" x14ac:dyDescent="0.15">
      <c r="A214" s="8">
        <v>13517</v>
      </c>
      <c r="B214" s="8"/>
      <c r="C214" s="92" t="s">
        <v>319</v>
      </c>
      <c r="D214" s="94" t="s">
        <v>320</v>
      </c>
      <c r="E214" s="54">
        <v>0.7</v>
      </c>
      <c r="F214" s="54">
        <v>11.4</v>
      </c>
      <c r="G214" s="45">
        <v>8</v>
      </c>
      <c r="H214" s="52"/>
      <c r="I214" s="50">
        <f t="shared" si="121"/>
        <v>64</v>
      </c>
      <c r="J214" s="47">
        <f t="shared" si="122"/>
        <v>41</v>
      </c>
      <c r="K214" s="48">
        <f t="shared" si="123"/>
        <v>28</v>
      </c>
      <c r="L214" s="49"/>
      <c r="M214" s="50">
        <f t="shared" si="124"/>
        <v>127</v>
      </c>
      <c r="N214" s="47">
        <f t="shared" si="125"/>
        <v>81</v>
      </c>
      <c r="O214" s="47">
        <f t="shared" si="126"/>
        <v>57</v>
      </c>
      <c r="P214" s="23"/>
      <c r="Q214" s="2">
        <f t="shared" si="127"/>
        <v>3.1416000000000006E-2</v>
      </c>
      <c r="R214" s="13">
        <f t="shared" si="128"/>
        <v>0.5</v>
      </c>
      <c r="S214" s="2">
        <f t="shared" si="129"/>
        <v>4.9087499999999999E-2</v>
      </c>
      <c r="T214" s="13">
        <f t="shared" si="130"/>
        <v>0.5</v>
      </c>
      <c r="U214" s="2">
        <f t="shared" si="131"/>
        <v>7.0685999999999999E-2</v>
      </c>
      <c r="V214" s="13">
        <f t="shared" si="132"/>
        <v>0.5</v>
      </c>
      <c r="W214" s="20">
        <f t="shared" si="133"/>
        <v>3.1416000000000006E-2</v>
      </c>
      <c r="X214" s="22">
        <f t="shared" si="134"/>
        <v>1</v>
      </c>
      <c r="Y214" s="21">
        <f t="shared" si="135"/>
        <v>4.9087499999999999E-2</v>
      </c>
      <c r="Z214" s="22">
        <f t="shared" si="136"/>
        <v>1</v>
      </c>
      <c r="AA214" s="21">
        <f t="shared" si="137"/>
        <v>7.0685999999999999E-2</v>
      </c>
      <c r="AB214" s="22">
        <f t="shared" si="138"/>
        <v>1</v>
      </c>
    </row>
    <row r="215" spans="1:28" x14ac:dyDescent="0.15">
      <c r="A215" s="8">
        <v>13517</v>
      </c>
      <c r="B215" s="8"/>
      <c r="C215" s="92" t="s">
        <v>321</v>
      </c>
      <c r="D215" s="94" t="s">
        <v>322</v>
      </c>
      <c r="E215" s="54" t="s">
        <v>70</v>
      </c>
      <c r="F215" s="54">
        <v>3.2</v>
      </c>
      <c r="G215" s="45">
        <v>2.9</v>
      </c>
      <c r="H215" s="52"/>
      <c r="I215" s="50">
        <f t="shared" si="121"/>
        <v>23</v>
      </c>
      <c r="J215" s="47">
        <f t="shared" si="122"/>
        <v>15</v>
      </c>
      <c r="K215" s="48">
        <f t="shared" si="123"/>
        <v>10</v>
      </c>
      <c r="L215" s="49"/>
      <c r="M215" s="50">
        <f t="shared" si="124"/>
        <v>46</v>
      </c>
      <c r="N215" s="47">
        <f t="shared" si="125"/>
        <v>30</v>
      </c>
      <c r="O215" s="47">
        <f t="shared" si="126"/>
        <v>21</v>
      </c>
      <c r="P215" s="23"/>
      <c r="Q215" s="2">
        <f t="shared" si="127"/>
        <v>3.1416000000000006E-2</v>
      </c>
      <c r="R215" s="13">
        <f t="shared" si="128"/>
        <v>0.5</v>
      </c>
      <c r="S215" s="2">
        <f t="shared" si="129"/>
        <v>4.9087499999999999E-2</v>
      </c>
      <c r="T215" s="13">
        <f t="shared" si="130"/>
        <v>0.5</v>
      </c>
      <c r="U215" s="2">
        <f t="shared" si="131"/>
        <v>7.0685999999999999E-2</v>
      </c>
      <c r="V215" s="13">
        <f t="shared" si="132"/>
        <v>0.5</v>
      </c>
      <c r="W215" s="20">
        <f t="shared" si="133"/>
        <v>3.1416000000000006E-2</v>
      </c>
      <c r="X215" s="22">
        <f t="shared" si="134"/>
        <v>1</v>
      </c>
      <c r="Y215" s="21">
        <f t="shared" si="135"/>
        <v>4.9087499999999999E-2</v>
      </c>
      <c r="Z215" s="22">
        <f t="shared" si="136"/>
        <v>1</v>
      </c>
      <c r="AA215" s="21">
        <f t="shared" si="137"/>
        <v>7.0685999999999999E-2</v>
      </c>
      <c r="AB215" s="22">
        <f t="shared" si="138"/>
        <v>1</v>
      </c>
    </row>
    <row r="216" spans="1:28" x14ac:dyDescent="0.15">
      <c r="A216" s="8">
        <v>13517</v>
      </c>
      <c r="B216" s="8"/>
      <c r="C216" s="92" t="s">
        <v>323</v>
      </c>
      <c r="D216" s="94" t="s">
        <v>324</v>
      </c>
      <c r="E216" s="54" t="s">
        <v>70</v>
      </c>
      <c r="F216" s="54">
        <v>3.2</v>
      </c>
      <c r="G216" s="45">
        <v>9.6999999999999993</v>
      </c>
      <c r="H216" s="52"/>
      <c r="I216" s="50">
        <f t="shared" si="121"/>
        <v>77</v>
      </c>
      <c r="J216" s="47">
        <f t="shared" si="122"/>
        <v>49</v>
      </c>
      <c r="K216" s="48">
        <f t="shared" si="123"/>
        <v>34</v>
      </c>
      <c r="L216" s="49"/>
      <c r="M216" s="50">
        <f t="shared" si="124"/>
        <v>154</v>
      </c>
      <c r="N216" s="47">
        <f t="shared" si="125"/>
        <v>99</v>
      </c>
      <c r="O216" s="47">
        <f t="shared" si="126"/>
        <v>69</v>
      </c>
      <c r="P216" s="23"/>
      <c r="Q216" s="2">
        <f t="shared" si="127"/>
        <v>3.1416000000000006E-2</v>
      </c>
      <c r="R216" s="13">
        <f t="shared" si="128"/>
        <v>0.5</v>
      </c>
      <c r="S216" s="2">
        <f t="shared" si="129"/>
        <v>4.9087499999999999E-2</v>
      </c>
      <c r="T216" s="13">
        <f t="shared" si="130"/>
        <v>0.5</v>
      </c>
      <c r="U216" s="2">
        <f t="shared" si="131"/>
        <v>7.0685999999999999E-2</v>
      </c>
      <c r="V216" s="13">
        <f t="shared" si="132"/>
        <v>0.5</v>
      </c>
      <c r="W216" s="20">
        <f t="shared" si="133"/>
        <v>3.1416000000000006E-2</v>
      </c>
      <c r="X216" s="22">
        <f t="shared" si="134"/>
        <v>1</v>
      </c>
      <c r="Y216" s="21">
        <f t="shared" si="135"/>
        <v>4.9087499999999999E-2</v>
      </c>
      <c r="Z216" s="22">
        <f t="shared" si="136"/>
        <v>1</v>
      </c>
      <c r="AA216" s="21">
        <f t="shared" si="137"/>
        <v>7.0685999999999999E-2</v>
      </c>
      <c r="AB216" s="22">
        <f t="shared" si="138"/>
        <v>1</v>
      </c>
    </row>
    <row r="217" spans="1:28" x14ac:dyDescent="0.15">
      <c r="A217" s="8">
        <v>13517</v>
      </c>
      <c r="B217" s="8"/>
      <c r="C217" s="92" t="s">
        <v>325</v>
      </c>
      <c r="D217" s="94" t="s">
        <v>326</v>
      </c>
      <c r="E217" s="54" t="s">
        <v>70</v>
      </c>
      <c r="F217" s="54">
        <v>3.2</v>
      </c>
      <c r="G217" s="56">
        <v>16.5</v>
      </c>
      <c r="H217" s="52"/>
      <c r="I217" s="50">
        <f t="shared" si="121"/>
        <v>131</v>
      </c>
      <c r="J217" s="47">
        <f t="shared" si="122"/>
        <v>84</v>
      </c>
      <c r="K217" s="48">
        <f t="shared" si="123"/>
        <v>58</v>
      </c>
      <c r="L217" s="49"/>
      <c r="M217" s="50">
        <f t="shared" si="124"/>
        <v>263</v>
      </c>
      <c r="N217" s="47">
        <f t="shared" si="125"/>
        <v>168</v>
      </c>
      <c r="O217" s="47">
        <f t="shared" si="126"/>
        <v>117</v>
      </c>
      <c r="P217" s="23"/>
      <c r="Q217" s="2">
        <f t="shared" si="127"/>
        <v>3.1416000000000006E-2</v>
      </c>
      <c r="R217" s="13">
        <f t="shared" si="128"/>
        <v>0.5</v>
      </c>
      <c r="S217" s="2">
        <f t="shared" si="129"/>
        <v>4.9087499999999999E-2</v>
      </c>
      <c r="T217" s="13">
        <f t="shared" si="130"/>
        <v>0.5</v>
      </c>
      <c r="U217" s="2">
        <f t="shared" si="131"/>
        <v>7.0685999999999999E-2</v>
      </c>
      <c r="V217" s="13">
        <f t="shared" si="132"/>
        <v>0.5</v>
      </c>
      <c r="W217" s="20">
        <f t="shared" si="133"/>
        <v>3.1416000000000006E-2</v>
      </c>
      <c r="X217" s="22">
        <f t="shared" si="134"/>
        <v>1</v>
      </c>
      <c r="Y217" s="21">
        <f t="shared" si="135"/>
        <v>4.9087499999999999E-2</v>
      </c>
      <c r="Z217" s="22">
        <f t="shared" si="136"/>
        <v>1</v>
      </c>
      <c r="AA217" s="21">
        <f t="shared" si="137"/>
        <v>7.0685999999999999E-2</v>
      </c>
      <c r="AB217" s="22">
        <f t="shared" si="138"/>
        <v>1</v>
      </c>
    </row>
    <row r="218" spans="1:28" s="32" customFormat="1" x14ac:dyDescent="0.15">
      <c r="A218" s="32">
        <v>34416</v>
      </c>
      <c r="C218" s="92" t="s">
        <v>327</v>
      </c>
      <c r="D218" s="94" t="s">
        <v>328</v>
      </c>
      <c r="E218" s="54">
        <v>2.5</v>
      </c>
      <c r="F218" s="54">
        <v>3</v>
      </c>
      <c r="G218" s="56">
        <f>ROUNDDOWN((E218*F218),1)</f>
        <v>7.5</v>
      </c>
      <c r="H218" s="62"/>
      <c r="I218" s="47">
        <f t="shared" si="121"/>
        <v>60</v>
      </c>
      <c r="J218" s="47">
        <f t="shared" si="122"/>
        <v>38</v>
      </c>
      <c r="K218" s="48">
        <f t="shared" si="123"/>
        <v>27</v>
      </c>
      <c r="L218" s="63"/>
      <c r="M218" s="50">
        <f t="shared" si="124"/>
        <v>119</v>
      </c>
      <c r="N218" s="47">
        <f t="shared" si="125"/>
        <v>76</v>
      </c>
      <c r="O218" s="47">
        <f t="shared" si="126"/>
        <v>53</v>
      </c>
      <c r="P218" s="33"/>
      <c r="Q218" s="2">
        <f t="shared" si="127"/>
        <v>3.1416000000000006E-2</v>
      </c>
      <c r="R218" s="13">
        <f t="shared" si="128"/>
        <v>0.5</v>
      </c>
      <c r="S218" s="2">
        <f t="shared" si="129"/>
        <v>4.9087499999999999E-2</v>
      </c>
      <c r="T218" s="13">
        <f t="shared" si="130"/>
        <v>0.5</v>
      </c>
      <c r="U218" s="2">
        <f t="shared" si="131"/>
        <v>7.0685999999999999E-2</v>
      </c>
      <c r="V218" s="13">
        <f t="shared" si="132"/>
        <v>0.5</v>
      </c>
      <c r="W218" s="89">
        <f t="shared" si="133"/>
        <v>3.1416000000000006E-2</v>
      </c>
      <c r="X218" s="13">
        <f t="shared" si="134"/>
        <v>1</v>
      </c>
      <c r="Y218" s="2">
        <f t="shared" si="135"/>
        <v>4.9087499999999999E-2</v>
      </c>
      <c r="Z218" s="13">
        <f t="shared" si="136"/>
        <v>1</v>
      </c>
      <c r="AA218" s="2">
        <f t="shared" si="137"/>
        <v>7.0685999999999999E-2</v>
      </c>
      <c r="AB218" s="13">
        <f t="shared" si="138"/>
        <v>1</v>
      </c>
    </row>
    <row r="219" spans="1:28" x14ac:dyDescent="0.15">
      <c r="A219" s="1">
        <v>30130</v>
      </c>
      <c r="C219" s="92" t="s">
        <v>329</v>
      </c>
      <c r="D219" s="94" t="s">
        <v>330</v>
      </c>
      <c r="E219" s="54">
        <v>2.7</v>
      </c>
      <c r="F219" s="54">
        <v>3.9</v>
      </c>
      <c r="G219" s="45">
        <f t="shared" si="120"/>
        <v>10.5</v>
      </c>
      <c r="H219" s="52"/>
      <c r="I219" s="50">
        <f t="shared" si="121"/>
        <v>84</v>
      </c>
      <c r="J219" s="47">
        <f t="shared" si="122"/>
        <v>53</v>
      </c>
      <c r="K219" s="48">
        <f t="shared" si="123"/>
        <v>37</v>
      </c>
      <c r="L219" s="49"/>
      <c r="M219" s="50">
        <f t="shared" si="124"/>
        <v>167</v>
      </c>
      <c r="N219" s="47">
        <f t="shared" si="125"/>
        <v>107</v>
      </c>
      <c r="O219" s="47">
        <f t="shared" si="126"/>
        <v>74</v>
      </c>
      <c r="P219" s="23"/>
      <c r="Q219" s="2">
        <f t="shared" si="127"/>
        <v>3.1416000000000006E-2</v>
      </c>
      <c r="R219" s="13">
        <f t="shared" si="128"/>
        <v>0.5</v>
      </c>
      <c r="S219" s="2">
        <f t="shared" si="129"/>
        <v>4.9087499999999999E-2</v>
      </c>
      <c r="T219" s="13">
        <f t="shared" si="130"/>
        <v>0.5</v>
      </c>
      <c r="U219" s="2">
        <f t="shared" si="131"/>
        <v>7.0685999999999999E-2</v>
      </c>
      <c r="V219" s="13">
        <f t="shared" si="132"/>
        <v>0.5</v>
      </c>
      <c r="W219" s="20">
        <f t="shared" si="133"/>
        <v>3.1416000000000006E-2</v>
      </c>
      <c r="X219" s="22">
        <f t="shared" si="134"/>
        <v>1</v>
      </c>
      <c r="Y219" s="21">
        <f t="shared" si="135"/>
        <v>4.9087499999999999E-2</v>
      </c>
      <c r="Z219" s="22">
        <f t="shared" si="136"/>
        <v>1</v>
      </c>
      <c r="AA219" s="21">
        <f t="shared" si="137"/>
        <v>7.0685999999999999E-2</v>
      </c>
      <c r="AB219" s="22">
        <f t="shared" si="138"/>
        <v>1</v>
      </c>
    </row>
    <row r="220" spans="1:28" x14ac:dyDescent="0.15">
      <c r="A220" s="1">
        <v>30131</v>
      </c>
      <c r="C220" s="92" t="s">
        <v>331</v>
      </c>
      <c r="D220" s="94" t="s">
        <v>332</v>
      </c>
      <c r="E220" s="51" t="s">
        <v>333</v>
      </c>
      <c r="F220" s="54">
        <v>3.9</v>
      </c>
      <c r="G220" s="45">
        <f t="shared" si="120"/>
        <v>17.5</v>
      </c>
      <c r="H220" s="52"/>
      <c r="I220" s="50">
        <f t="shared" si="121"/>
        <v>139</v>
      </c>
      <c r="J220" s="47">
        <f t="shared" si="122"/>
        <v>89</v>
      </c>
      <c r="K220" s="48">
        <f t="shared" si="123"/>
        <v>62</v>
      </c>
      <c r="L220" s="49"/>
      <c r="M220" s="50">
        <f t="shared" si="124"/>
        <v>279</v>
      </c>
      <c r="N220" s="47">
        <f t="shared" si="125"/>
        <v>178</v>
      </c>
      <c r="O220" s="47">
        <f t="shared" si="126"/>
        <v>124</v>
      </c>
      <c r="P220" s="23"/>
      <c r="Q220" s="2">
        <f t="shared" si="127"/>
        <v>3.1416000000000006E-2</v>
      </c>
      <c r="R220" s="13">
        <f t="shared" si="128"/>
        <v>0.5</v>
      </c>
      <c r="S220" s="2">
        <f t="shared" si="129"/>
        <v>4.9087499999999999E-2</v>
      </c>
      <c r="T220" s="13">
        <f t="shared" si="130"/>
        <v>0.5</v>
      </c>
      <c r="U220" s="2">
        <f t="shared" si="131"/>
        <v>7.0685999999999999E-2</v>
      </c>
      <c r="V220" s="13">
        <f t="shared" si="132"/>
        <v>0.5</v>
      </c>
      <c r="W220" s="20">
        <f t="shared" si="133"/>
        <v>3.1416000000000006E-2</v>
      </c>
      <c r="X220" s="22">
        <f t="shared" si="134"/>
        <v>1</v>
      </c>
      <c r="Y220" s="21">
        <f t="shared" si="135"/>
        <v>4.9087499999999999E-2</v>
      </c>
      <c r="Z220" s="22">
        <f t="shared" si="136"/>
        <v>1</v>
      </c>
      <c r="AA220" s="21">
        <f t="shared" si="137"/>
        <v>7.0685999999999999E-2</v>
      </c>
      <c r="AB220" s="22">
        <f t="shared" si="138"/>
        <v>1</v>
      </c>
    </row>
    <row r="221" spans="1:28" x14ac:dyDescent="0.15">
      <c r="A221" s="1">
        <v>30139</v>
      </c>
      <c r="C221" s="92" t="s">
        <v>334</v>
      </c>
      <c r="D221" s="94" t="s">
        <v>335</v>
      </c>
      <c r="E221" s="51" t="s">
        <v>336</v>
      </c>
      <c r="F221" s="54">
        <v>3.9</v>
      </c>
      <c r="G221" s="45">
        <f t="shared" si="120"/>
        <v>3.9</v>
      </c>
      <c r="H221" s="52"/>
      <c r="I221" s="50">
        <f t="shared" si="121"/>
        <v>31</v>
      </c>
      <c r="J221" s="47">
        <f t="shared" si="122"/>
        <v>20</v>
      </c>
      <c r="K221" s="48">
        <f t="shared" si="123"/>
        <v>14</v>
      </c>
      <c r="L221" s="49"/>
      <c r="M221" s="50">
        <f t="shared" si="124"/>
        <v>62</v>
      </c>
      <c r="N221" s="47">
        <f t="shared" si="125"/>
        <v>40</v>
      </c>
      <c r="O221" s="47">
        <f t="shared" si="126"/>
        <v>28</v>
      </c>
      <c r="P221" s="23"/>
      <c r="Q221" s="2">
        <f t="shared" si="127"/>
        <v>3.1416000000000006E-2</v>
      </c>
      <c r="R221" s="13">
        <f t="shared" si="128"/>
        <v>0.5</v>
      </c>
      <c r="S221" s="2">
        <f t="shared" si="129"/>
        <v>4.9087499999999999E-2</v>
      </c>
      <c r="T221" s="13">
        <f t="shared" si="130"/>
        <v>0.5</v>
      </c>
      <c r="U221" s="2">
        <f t="shared" si="131"/>
        <v>7.0685999999999999E-2</v>
      </c>
      <c r="V221" s="13">
        <f t="shared" si="132"/>
        <v>0.5</v>
      </c>
      <c r="W221" s="20">
        <f t="shared" si="133"/>
        <v>3.1416000000000006E-2</v>
      </c>
      <c r="X221" s="22">
        <f t="shared" si="134"/>
        <v>1</v>
      </c>
      <c r="Y221" s="21">
        <f t="shared" si="135"/>
        <v>4.9087499999999999E-2</v>
      </c>
      <c r="Z221" s="22">
        <f t="shared" si="136"/>
        <v>1</v>
      </c>
      <c r="AA221" s="21">
        <f t="shared" si="137"/>
        <v>7.0685999999999999E-2</v>
      </c>
      <c r="AB221" s="22">
        <f t="shared" si="138"/>
        <v>1</v>
      </c>
    </row>
    <row r="222" spans="1:28" x14ac:dyDescent="0.15">
      <c r="A222" s="1">
        <v>30330</v>
      </c>
      <c r="C222" s="92" t="s">
        <v>337</v>
      </c>
      <c r="D222" s="94" t="s">
        <v>338</v>
      </c>
      <c r="E222" s="54">
        <v>2.7</v>
      </c>
      <c r="F222" s="54">
        <v>5.2</v>
      </c>
      <c r="G222" s="45">
        <f t="shared" si="120"/>
        <v>14</v>
      </c>
      <c r="H222" s="52"/>
      <c r="I222" s="50">
        <f t="shared" si="121"/>
        <v>111</v>
      </c>
      <c r="J222" s="47">
        <f t="shared" si="122"/>
        <v>71</v>
      </c>
      <c r="K222" s="48">
        <f t="shared" si="123"/>
        <v>50</v>
      </c>
      <c r="L222" s="49"/>
      <c r="M222" s="50">
        <f t="shared" si="124"/>
        <v>223</v>
      </c>
      <c r="N222" s="47">
        <f t="shared" si="125"/>
        <v>143</v>
      </c>
      <c r="O222" s="47">
        <f t="shared" si="126"/>
        <v>99</v>
      </c>
      <c r="P222" s="23"/>
      <c r="Q222" s="2">
        <f t="shared" si="127"/>
        <v>3.1416000000000006E-2</v>
      </c>
      <c r="R222" s="13">
        <f t="shared" si="128"/>
        <v>0.5</v>
      </c>
      <c r="S222" s="2">
        <f t="shared" si="129"/>
        <v>4.9087499999999999E-2</v>
      </c>
      <c r="T222" s="13">
        <f t="shared" si="130"/>
        <v>0.5</v>
      </c>
      <c r="U222" s="2">
        <f t="shared" si="131"/>
        <v>7.0685999999999999E-2</v>
      </c>
      <c r="V222" s="13">
        <f t="shared" si="132"/>
        <v>0.5</v>
      </c>
      <c r="W222" s="20">
        <f t="shared" si="133"/>
        <v>3.1416000000000006E-2</v>
      </c>
      <c r="X222" s="22">
        <f t="shared" si="134"/>
        <v>1</v>
      </c>
      <c r="Y222" s="21">
        <f t="shared" si="135"/>
        <v>4.9087499999999999E-2</v>
      </c>
      <c r="Z222" s="22">
        <f t="shared" si="136"/>
        <v>1</v>
      </c>
      <c r="AA222" s="21">
        <f t="shared" si="137"/>
        <v>7.0685999999999999E-2</v>
      </c>
      <c r="AB222" s="22">
        <f t="shared" si="138"/>
        <v>1</v>
      </c>
    </row>
    <row r="223" spans="1:28" x14ac:dyDescent="0.15">
      <c r="A223" s="1">
        <v>30331</v>
      </c>
      <c r="C223" s="92" t="s">
        <v>339</v>
      </c>
      <c r="D223" s="94" t="s">
        <v>340</v>
      </c>
      <c r="E223" s="51" t="s">
        <v>333</v>
      </c>
      <c r="F223" s="54">
        <v>5.2</v>
      </c>
      <c r="G223" s="45">
        <f t="shared" si="120"/>
        <v>23.4</v>
      </c>
      <c r="H223" s="52"/>
      <c r="I223" s="50">
        <f t="shared" si="121"/>
        <v>186</v>
      </c>
      <c r="J223" s="47">
        <f t="shared" si="122"/>
        <v>119</v>
      </c>
      <c r="K223" s="48">
        <f t="shared" si="123"/>
        <v>83</v>
      </c>
      <c r="L223" s="49"/>
      <c r="M223" s="50">
        <f t="shared" si="124"/>
        <v>372</v>
      </c>
      <c r="N223" s="47">
        <f t="shared" si="125"/>
        <v>238</v>
      </c>
      <c r="O223" s="47">
        <f t="shared" si="126"/>
        <v>166</v>
      </c>
      <c r="P223" s="23"/>
      <c r="Q223" s="2">
        <f t="shared" si="127"/>
        <v>3.1416000000000006E-2</v>
      </c>
      <c r="R223" s="13">
        <f t="shared" si="128"/>
        <v>0.5</v>
      </c>
      <c r="S223" s="2">
        <f t="shared" si="129"/>
        <v>4.9087499999999999E-2</v>
      </c>
      <c r="T223" s="13">
        <f t="shared" si="130"/>
        <v>0.5</v>
      </c>
      <c r="U223" s="2">
        <f t="shared" si="131"/>
        <v>7.0685999999999999E-2</v>
      </c>
      <c r="V223" s="13">
        <f t="shared" si="132"/>
        <v>0.5</v>
      </c>
      <c r="W223" s="20">
        <f t="shared" si="133"/>
        <v>3.1416000000000006E-2</v>
      </c>
      <c r="X223" s="22">
        <f t="shared" si="134"/>
        <v>1</v>
      </c>
      <c r="Y223" s="21">
        <f t="shared" si="135"/>
        <v>4.9087499999999999E-2</v>
      </c>
      <c r="Z223" s="22">
        <f t="shared" si="136"/>
        <v>1</v>
      </c>
      <c r="AA223" s="21">
        <f t="shared" si="137"/>
        <v>7.0685999999999999E-2</v>
      </c>
      <c r="AB223" s="22">
        <f t="shared" si="138"/>
        <v>1</v>
      </c>
    </row>
    <row r="224" spans="1:28" x14ac:dyDescent="0.15">
      <c r="A224" s="1">
        <v>30339</v>
      </c>
      <c r="C224" s="92" t="s">
        <v>341</v>
      </c>
      <c r="D224" s="94" t="s">
        <v>342</v>
      </c>
      <c r="E224" s="51" t="s">
        <v>336</v>
      </c>
      <c r="F224" s="54">
        <v>5.2</v>
      </c>
      <c r="G224" s="45">
        <f t="shared" si="120"/>
        <v>5.2</v>
      </c>
      <c r="H224" s="52"/>
      <c r="I224" s="50">
        <f t="shared" si="121"/>
        <v>41</v>
      </c>
      <c r="J224" s="47">
        <f t="shared" si="122"/>
        <v>26</v>
      </c>
      <c r="K224" s="48">
        <f t="shared" si="123"/>
        <v>18</v>
      </c>
      <c r="L224" s="49"/>
      <c r="M224" s="50">
        <f t="shared" si="124"/>
        <v>83</v>
      </c>
      <c r="N224" s="47">
        <f t="shared" si="125"/>
        <v>53</v>
      </c>
      <c r="O224" s="47">
        <f t="shared" si="126"/>
        <v>37</v>
      </c>
      <c r="P224" s="23"/>
      <c r="Q224" s="2">
        <f t="shared" si="127"/>
        <v>3.1416000000000006E-2</v>
      </c>
      <c r="R224" s="13">
        <f t="shared" si="128"/>
        <v>0.5</v>
      </c>
      <c r="S224" s="2">
        <f t="shared" si="129"/>
        <v>4.9087499999999999E-2</v>
      </c>
      <c r="T224" s="13">
        <f t="shared" si="130"/>
        <v>0.5</v>
      </c>
      <c r="U224" s="2">
        <f t="shared" si="131"/>
        <v>7.0685999999999999E-2</v>
      </c>
      <c r="V224" s="13">
        <f t="shared" si="132"/>
        <v>0.5</v>
      </c>
      <c r="W224" s="20">
        <f t="shared" si="133"/>
        <v>3.1416000000000006E-2</v>
      </c>
      <c r="X224" s="22">
        <f t="shared" si="134"/>
        <v>1</v>
      </c>
      <c r="Y224" s="21">
        <f t="shared" si="135"/>
        <v>4.9087499999999999E-2</v>
      </c>
      <c r="Z224" s="22">
        <f t="shared" si="136"/>
        <v>1</v>
      </c>
      <c r="AA224" s="21">
        <f t="shared" si="137"/>
        <v>7.0685999999999999E-2</v>
      </c>
      <c r="AB224" s="22">
        <f t="shared" si="138"/>
        <v>1</v>
      </c>
    </row>
    <row r="225" spans="1:29" x14ac:dyDescent="0.15">
      <c r="A225" s="1">
        <v>30529</v>
      </c>
      <c r="C225" s="155" t="s">
        <v>343</v>
      </c>
      <c r="D225" s="153" t="s">
        <v>344</v>
      </c>
      <c r="E225" s="65" t="s">
        <v>336</v>
      </c>
      <c r="F225" s="57">
        <v>3.9</v>
      </c>
      <c r="G225" s="45">
        <f t="shared" si="120"/>
        <v>3.9</v>
      </c>
      <c r="H225" s="52" t="s">
        <v>34</v>
      </c>
      <c r="I225" s="50">
        <f t="shared" si="121"/>
        <v>31</v>
      </c>
      <c r="J225" s="47">
        <f t="shared" si="122"/>
        <v>20</v>
      </c>
      <c r="K225" s="48">
        <f t="shared" si="123"/>
        <v>14</v>
      </c>
      <c r="L225" s="49"/>
      <c r="M225" s="50">
        <f t="shared" si="124"/>
        <v>62</v>
      </c>
      <c r="N225" s="47">
        <f t="shared" si="125"/>
        <v>40</v>
      </c>
      <c r="O225" s="47">
        <f t="shared" si="126"/>
        <v>28</v>
      </c>
      <c r="P225" s="23"/>
      <c r="Q225" s="2">
        <f t="shared" si="127"/>
        <v>3.1416000000000006E-2</v>
      </c>
      <c r="R225" s="13">
        <f t="shared" si="128"/>
        <v>0.5</v>
      </c>
      <c r="S225" s="2">
        <f t="shared" si="129"/>
        <v>4.9087499999999999E-2</v>
      </c>
      <c r="T225" s="13">
        <f t="shared" si="130"/>
        <v>0.5</v>
      </c>
      <c r="U225" s="2">
        <f t="shared" si="131"/>
        <v>7.0685999999999999E-2</v>
      </c>
      <c r="V225" s="13">
        <f t="shared" si="132"/>
        <v>0.5</v>
      </c>
      <c r="W225" s="20">
        <f t="shared" si="133"/>
        <v>3.1416000000000006E-2</v>
      </c>
      <c r="X225" s="22">
        <f t="shared" si="134"/>
        <v>1</v>
      </c>
      <c r="Y225" s="21">
        <f t="shared" si="135"/>
        <v>4.9087499999999999E-2</v>
      </c>
      <c r="Z225" s="22">
        <f t="shared" si="136"/>
        <v>1</v>
      </c>
      <c r="AA225" s="21">
        <f t="shared" si="137"/>
        <v>7.0685999999999999E-2</v>
      </c>
      <c r="AB225" s="22">
        <f t="shared" si="138"/>
        <v>1</v>
      </c>
    </row>
    <row r="226" spans="1:29" x14ac:dyDescent="0.15">
      <c r="A226" s="1">
        <v>30529</v>
      </c>
      <c r="C226" s="164"/>
      <c r="D226" s="154"/>
      <c r="E226" s="57">
        <v>0.8</v>
      </c>
      <c r="F226" s="57">
        <v>6.8</v>
      </c>
      <c r="G226" s="45">
        <f t="shared" si="120"/>
        <v>5.4</v>
      </c>
      <c r="H226" s="52" t="s">
        <v>35</v>
      </c>
      <c r="I226" s="50">
        <f t="shared" si="121"/>
        <v>43</v>
      </c>
      <c r="J226" s="47">
        <f t="shared" si="122"/>
        <v>28</v>
      </c>
      <c r="K226" s="48">
        <f t="shared" si="123"/>
        <v>19</v>
      </c>
      <c r="L226" s="49"/>
      <c r="M226" s="50">
        <f t="shared" si="124"/>
        <v>86</v>
      </c>
      <c r="N226" s="47">
        <f t="shared" si="125"/>
        <v>55</v>
      </c>
      <c r="O226" s="47">
        <f t="shared" si="126"/>
        <v>38</v>
      </c>
      <c r="P226" s="23"/>
      <c r="Q226" s="2">
        <f t="shared" si="127"/>
        <v>3.1416000000000006E-2</v>
      </c>
      <c r="R226" s="13">
        <f t="shared" si="128"/>
        <v>0.5</v>
      </c>
      <c r="S226" s="2">
        <f t="shared" si="129"/>
        <v>4.9087499999999999E-2</v>
      </c>
      <c r="T226" s="13">
        <f t="shared" si="130"/>
        <v>0.5</v>
      </c>
      <c r="U226" s="2">
        <f t="shared" si="131"/>
        <v>7.0685999999999999E-2</v>
      </c>
      <c r="V226" s="13">
        <f t="shared" si="132"/>
        <v>0.5</v>
      </c>
      <c r="W226" s="20">
        <f t="shared" si="133"/>
        <v>3.1416000000000006E-2</v>
      </c>
      <c r="X226" s="22">
        <f t="shared" si="134"/>
        <v>1</v>
      </c>
      <c r="Y226" s="21">
        <f t="shared" si="135"/>
        <v>4.9087499999999999E-2</v>
      </c>
      <c r="Z226" s="22">
        <f t="shared" si="136"/>
        <v>1</v>
      </c>
      <c r="AA226" s="21">
        <f t="shared" si="137"/>
        <v>7.0685999999999999E-2</v>
      </c>
      <c r="AB226" s="22">
        <f t="shared" si="138"/>
        <v>1</v>
      </c>
    </row>
    <row r="227" spans="1:29" x14ac:dyDescent="0.15">
      <c r="A227" s="8">
        <v>30530</v>
      </c>
      <c r="B227" s="41"/>
      <c r="C227" s="155" t="s">
        <v>345</v>
      </c>
      <c r="D227" s="153" t="s">
        <v>346</v>
      </c>
      <c r="E227" s="54">
        <v>2.7</v>
      </c>
      <c r="F227" s="57">
        <v>3.9</v>
      </c>
      <c r="G227" s="45">
        <f t="shared" si="120"/>
        <v>10.5</v>
      </c>
      <c r="H227" s="52" t="s">
        <v>34</v>
      </c>
      <c r="I227" s="50">
        <f t="shared" si="121"/>
        <v>84</v>
      </c>
      <c r="J227" s="47">
        <f t="shared" si="122"/>
        <v>53</v>
      </c>
      <c r="K227" s="48">
        <f t="shared" si="123"/>
        <v>37</v>
      </c>
      <c r="L227" s="49"/>
      <c r="M227" s="50">
        <f t="shared" si="124"/>
        <v>167</v>
      </c>
      <c r="N227" s="47">
        <f t="shared" si="125"/>
        <v>107</v>
      </c>
      <c r="O227" s="47">
        <f t="shared" si="126"/>
        <v>74</v>
      </c>
      <c r="P227" s="23"/>
      <c r="Q227" s="2">
        <f t="shared" si="127"/>
        <v>3.1416000000000006E-2</v>
      </c>
      <c r="R227" s="13">
        <f t="shared" si="128"/>
        <v>0.5</v>
      </c>
      <c r="S227" s="2">
        <f t="shared" si="129"/>
        <v>4.9087499999999999E-2</v>
      </c>
      <c r="T227" s="13">
        <f t="shared" si="130"/>
        <v>0.5</v>
      </c>
      <c r="U227" s="2">
        <f t="shared" si="131"/>
        <v>7.0685999999999999E-2</v>
      </c>
      <c r="V227" s="13">
        <f t="shared" si="132"/>
        <v>0.5</v>
      </c>
      <c r="W227" s="20">
        <f t="shared" si="133"/>
        <v>3.1416000000000006E-2</v>
      </c>
      <c r="X227" s="22">
        <f t="shared" si="134"/>
        <v>1</v>
      </c>
      <c r="Y227" s="21">
        <f t="shared" si="135"/>
        <v>4.9087499999999999E-2</v>
      </c>
      <c r="Z227" s="22">
        <f t="shared" si="136"/>
        <v>1</v>
      </c>
      <c r="AA227" s="21">
        <f t="shared" si="137"/>
        <v>7.0685999999999999E-2</v>
      </c>
      <c r="AB227" s="22">
        <f t="shared" si="138"/>
        <v>1</v>
      </c>
    </row>
    <row r="228" spans="1:29" x14ac:dyDescent="0.15">
      <c r="A228" s="1">
        <v>30530</v>
      </c>
      <c r="C228" s="164"/>
      <c r="D228" s="154"/>
      <c r="E228" s="57">
        <v>2.5</v>
      </c>
      <c r="F228" s="57">
        <v>6.8</v>
      </c>
      <c r="G228" s="45">
        <f t="shared" si="120"/>
        <v>17</v>
      </c>
      <c r="H228" s="52" t="s">
        <v>35</v>
      </c>
      <c r="I228" s="50">
        <f t="shared" si="121"/>
        <v>135</v>
      </c>
      <c r="J228" s="47">
        <f t="shared" si="122"/>
        <v>87</v>
      </c>
      <c r="K228" s="48">
        <f t="shared" si="123"/>
        <v>60</v>
      </c>
      <c r="L228" s="49"/>
      <c r="M228" s="50">
        <f t="shared" si="124"/>
        <v>271</v>
      </c>
      <c r="N228" s="47">
        <f t="shared" si="125"/>
        <v>173</v>
      </c>
      <c r="O228" s="47">
        <f t="shared" si="126"/>
        <v>120</v>
      </c>
      <c r="P228" s="23"/>
      <c r="Q228" s="2">
        <f t="shared" si="127"/>
        <v>3.1416000000000006E-2</v>
      </c>
      <c r="R228" s="13">
        <f t="shared" si="128"/>
        <v>0.5</v>
      </c>
      <c r="S228" s="2">
        <f t="shared" si="129"/>
        <v>4.9087499999999999E-2</v>
      </c>
      <c r="T228" s="13">
        <f t="shared" si="130"/>
        <v>0.5</v>
      </c>
      <c r="U228" s="2">
        <f t="shared" si="131"/>
        <v>7.0685999999999999E-2</v>
      </c>
      <c r="V228" s="13">
        <f t="shared" si="132"/>
        <v>0.5</v>
      </c>
      <c r="W228" s="20">
        <f t="shared" si="133"/>
        <v>3.1416000000000006E-2</v>
      </c>
      <c r="X228" s="22">
        <f t="shared" si="134"/>
        <v>1</v>
      </c>
      <c r="Y228" s="21">
        <f t="shared" si="135"/>
        <v>4.9087499999999999E-2</v>
      </c>
      <c r="Z228" s="22">
        <f t="shared" si="136"/>
        <v>1</v>
      </c>
      <c r="AA228" s="21">
        <f t="shared" si="137"/>
        <v>7.0685999999999999E-2</v>
      </c>
      <c r="AB228" s="22">
        <f t="shared" si="138"/>
        <v>1</v>
      </c>
    </row>
    <row r="229" spans="1:29" x14ac:dyDescent="0.15">
      <c r="A229" s="1">
        <v>30531</v>
      </c>
      <c r="C229" s="155" t="s">
        <v>347</v>
      </c>
      <c r="D229" s="153" t="s">
        <v>348</v>
      </c>
      <c r="E229" s="65" t="s">
        <v>333</v>
      </c>
      <c r="F229" s="57">
        <v>3.9</v>
      </c>
      <c r="G229" s="45">
        <f t="shared" si="120"/>
        <v>17.5</v>
      </c>
      <c r="H229" s="52" t="s">
        <v>34</v>
      </c>
      <c r="I229" s="50">
        <f t="shared" si="121"/>
        <v>139</v>
      </c>
      <c r="J229" s="47">
        <f t="shared" si="122"/>
        <v>89</v>
      </c>
      <c r="K229" s="48">
        <f t="shared" si="123"/>
        <v>62</v>
      </c>
      <c r="L229" s="49"/>
      <c r="M229" s="50">
        <f t="shared" si="124"/>
        <v>279</v>
      </c>
      <c r="N229" s="47">
        <f t="shared" si="125"/>
        <v>178</v>
      </c>
      <c r="O229" s="47">
        <f t="shared" si="126"/>
        <v>124</v>
      </c>
      <c r="P229" s="23"/>
      <c r="Q229" s="2">
        <f t="shared" si="127"/>
        <v>3.1416000000000006E-2</v>
      </c>
      <c r="R229" s="13">
        <f t="shared" si="128"/>
        <v>0.5</v>
      </c>
      <c r="S229" s="2">
        <f t="shared" si="129"/>
        <v>4.9087499999999999E-2</v>
      </c>
      <c r="T229" s="13">
        <f t="shared" si="130"/>
        <v>0.5</v>
      </c>
      <c r="U229" s="2">
        <f t="shared" si="131"/>
        <v>7.0685999999999999E-2</v>
      </c>
      <c r="V229" s="13">
        <f t="shared" si="132"/>
        <v>0.5</v>
      </c>
      <c r="W229" s="20">
        <f t="shared" si="133"/>
        <v>3.1416000000000006E-2</v>
      </c>
      <c r="X229" s="22">
        <f t="shared" si="134"/>
        <v>1</v>
      </c>
      <c r="Y229" s="21">
        <f t="shared" si="135"/>
        <v>4.9087499999999999E-2</v>
      </c>
      <c r="Z229" s="22">
        <f t="shared" si="136"/>
        <v>1</v>
      </c>
      <c r="AA229" s="21">
        <f t="shared" si="137"/>
        <v>7.0685999999999999E-2</v>
      </c>
      <c r="AB229" s="22">
        <f t="shared" si="138"/>
        <v>1</v>
      </c>
    </row>
    <row r="230" spans="1:29" s="8" customFormat="1" x14ac:dyDescent="0.15">
      <c r="A230" s="1">
        <v>30531</v>
      </c>
      <c r="B230" s="1"/>
      <c r="C230" s="164"/>
      <c r="D230" s="154"/>
      <c r="E230" s="57">
        <v>4.3</v>
      </c>
      <c r="F230" s="57">
        <v>6.8</v>
      </c>
      <c r="G230" s="45">
        <f t="shared" si="120"/>
        <v>29.2</v>
      </c>
      <c r="H230" s="52" t="s">
        <v>35</v>
      </c>
      <c r="I230" s="50">
        <f t="shared" si="121"/>
        <v>232</v>
      </c>
      <c r="J230" s="47">
        <f t="shared" si="122"/>
        <v>149</v>
      </c>
      <c r="K230" s="48">
        <f t="shared" si="123"/>
        <v>103</v>
      </c>
      <c r="L230" s="49"/>
      <c r="M230" s="50">
        <f t="shared" si="124"/>
        <v>465</v>
      </c>
      <c r="N230" s="47">
        <f t="shared" si="125"/>
        <v>297</v>
      </c>
      <c r="O230" s="47">
        <f t="shared" si="126"/>
        <v>207</v>
      </c>
      <c r="P230" s="23"/>
      <c r="Q230" s="2">
        <f t="shared" si="127"/>
        <v>3.1416000000000006E-2</v>
      </c>
      <c r="R230" s="13">
        <f t="shared" si="128"/>
        <v>0.5</v>
      </c>
      <c r="S230" s="2">
        <f t="shared" si="129"/>
        <v>4.9087499999999999E-2</v>
      </c>
      <c r="T230" s="13">
        <f t="shared" si="130"/>
        <v>0.5</v>
      </c>
      <c r="U230" s="2">
        <f t="shared" si="131"/>
        <v>7.0685999999999999E-2</v>
      </c>
      <c r="V230" s="13">
        <f t="shared" si="132"/>
        <v>0.5</v>
      </c>
      <c r="W230" s="20">
        <f t="shared" si="133"/>
        <v>3.1416000000000006E-2</v>
      </c>
      <c r="X230" s="22">
        <f t="shared" si="134"/>
        <v>1</v>
      </c>
      <c r="Y230" s="21">
        <f t="shared" si="135"/>
        <v>4.9087499999999999E-2</v>
      </c>
      <c r="Z230" s="22">
        <f t="shared" si="136"/>
        <v>1</v>
      </c>
      <c r="AA230" s="21">
        <f t="shared" si="137"/>
        <v>7.0685999999999999E-2</v>
      </c>
      <c r="AB230" s="22">
        <f t="shared" si="138"/>
        <v>1</v>
      </c>
    </row>
    <row r="231" spans="1:29" x14ac:dyDescent="0.15">
      <c r="A231" s="1">
        <v>30540</v>
      </c>
      <c r="C231" s="160" t="s">
        <v>349</v>
      </c>
      <c r="D231" s="161" t="s">
        <v>350</v>
      </c>
      <c r="E231" s="57">
        <v>2.7</v>
      </c>
      <c r="F231" s="57">
        <v>3.9</v>
      </c>
      <c r="G231" s="45">
        <f t="shared" si="120"/>
        <v>10.5</v>
      </c>
      <c r="H231" s="52" t="s">
        <v>34</v>
      </c>
      <c r="I231" s="50">
        <f t="shared" si="121"/>
        <v>84</v>
      </c>
      <c r="J231" s="47">
        <f t="shared" si="122"/>
        <v>53</v>
      </c>
      <c r="K231" s="48">
        <f t="shared" si="123"/>
        <v>37</v>
      </c>
      <c r="L231" s="49"/>
      <c r="M231" s="50">
        <f t="shared" si="124"/>
        <v>167</v>
      </c>
      <c r="N231" s="47">
        <f t="shared" si="125"/>
        <v>107</v>
      </c>
      <c r="O231" s="47">
        <f t="shared" si="126"/>
        <v>74</v>
      </c>
      <c r="P231" s="23"/>
      <c r="Q231" s="2">
        <f t="shared" si="127"/>
        <v>3.1416000000000006E-2</v>
      </c>
      <c r="R231" s="13">
        <f t="shared" si="128"/>
        <v>0.5</v>
      </c>
      <c r="S231" s="2">
        <f t="shared" si="129"/>
        <v>4.9087499999999999E-2</v>
      </c>
      <c r="T231" s="13">
        <f t="shared" si="130"/>
        <v>0.5</v>
      </c>
      <c r="U231" s="2">
        <f t="shared" si="131"/>
        <v>7.0685999999999999E-2</v>
      </c>
      <c r="V231" s="13">
        <f t="shared" si="132"/>
        <v>0.5</v>
      </c>
      <c r="W231" s="20">
        <f t="shared" si="133"/>
        <v>3.1416000000000006E-2</v>
      </c>
      <c r="X231" s="22">
        <f t="shared" si="134"/>
        <v>1</v>
      </c>
      <c r="Y231" s="21">
        <f t="shared" si="135"/>
        <v>4.9087499999999999E-2</v>
      </c>
      <c r="Z231" s="22">
        <f t="shared" si="136"/>
        <v>1</v>
      </c>
      <c r="AA231" s="21">
        <f t="shared" si="137"/>
        <v>7.0685999999999999E-2</v>
      </c>
      <c r="AB231" s="22">
        <f t="shared" si="138"/>
        <v>1</v>
      </c>
    </row>
    <row r="232" spans="1:29" x14ac:dyDescent="0.15">
      <c r="A232" s="1">
        <v>30540</v>
      </c>
      <c r="C232" s="160"/>
      <c r="D232" s="161"/>
      <c r="E232" s="57">
        <v>2.6</v>
      </c>
      <c r="F232" s="57">
        <v>9.1999999999999993</v>
      </c>
      <c r="G232" s="45">
        <f t="shared" si="120"/>
        <v>23.9</v>
      </c>
      <c r="H232" s="52" t="s">
        <v>35</v>
      </c>
      <c r="I232" s="50">
        <f t="shared" si="121"/>
        <v>190</v>
      </c>
      <c r="J232" s="47">
        <f t="shared" si="122"/>
        <v>122</v>
      </c>
      <c r="K232" s="48">
        <f t="shared" si="123"/>
        <v>85</v>
      </c>
      <c r="L232" s="46"/>
      <c r="M232" s="50">
        <f t="shared" si="124"/>
        <v>380</v>
      </c>
      <c r="N232" s="47">
        <f t="shared" si="125"/>
        <v>243</v>
      </c>
      <c r="O232" s="47">
        <f t="shared" si="126"/>
        <v>169</v>
      </c>
      <c r="P232" s="23"/>
      <c r="Q232" s="2">
        <f t="shared" si="127"/>
        <v>3.1416000000000006E-2</v>
      </c>
      <c r="R232" s="13">
        <f t="shared" si="128"/>
        <v>0.5</v>
      </c>
      <c r="S232" s="2">
        <f t="shared" si="129"/>
        <v>4.9087499999999999E-2</v>
      </c>
      <c r="T232" s="13">
        <f t="shared" si="130"/>
        <v>0.5</v>
      </c>
      <c r="U232" s="2">
        <f t="shared" si="131"/>
        <v>7.0685999999999999E-2</v>
      </c>
      <c r="V232" s="13">
        <f t="shared" si="132"/>
        <v>0.5</v>
      </c>
      <c r="W232" s="20">
        <f t="shared" si="133"/>
        <v>3.1416000000000006E-2</v>
      </c>
      <c r="X232" s="22">
        <f t="shared" si="134"/>
        <v>1</v>
      </c>
      <c r="Y232" s="21">
        <f t="shared" si="135"/>
        <v>4.9087499999999999E-2</v>
      </c>
      <c r="Z232" s="22">
        <f t="shared" si="136"/>
        <v>1</v>
      </c>
      <c r="AA232" s="21">
        <f t="shared" si="137"/>
        <v>7.0685999999999999E-2</v>
      </c>
      <c r="AB232" s="22">
        <f t="shared" si="138"/>
        <v>1</v>
      </c>
    </row>
    <row r="233" spans="1:29" x14ac:dyDescent="0.15">
      <c r="A233" s="1">
        <v>30130</v>
      </c>
      <c r="C233" s="92" t="s">
        <v>351</v>
      </c>
      <c r="D233" s="94" t="s">
        <v>352</v>
      </c>
      <c r="E233" s="54">
        <v>0.85</v>
      </c>
      <c r="F233" s="54">
        <v>6.5</v>
      </c>
      <c r="G233" s="45">
        <v>5.5</v>
      </c>
      <c r="H233" s="62"/>
      <c r="I233" s="50">
        <f t="shared" si="121"/>
        <v>44</v>
      </c>
      <c r="J233" s="47">
        <f t="shared" si="122"/>
        <v>28</v>
      </c>
      <c r="K233" s="48">
        <f t="shared" si="123"/>
        <v>19</v>
      </c>
      <c r="L233" s="58"/>
      <c r="M233" s="50">
        <f t="shared" si="124"/>
        <v>88</v>
      </c>
      <c r="N233" s="47">
        <f t="shared" si="125"/>
        <v>56</v>
      </c>
      <c r="O233" s="47">
        <f t="shared" si="126"/>
        <v>39</v>
      </c>
      <c r="P233" s="23"/>
      <c r="Q233" s="2">
        <f t="shared" ref="Q233:Q249" si="139">$Q$7</f>
        <v>3.1416000000000006E-2</v>
      </c>
      <c r="R233" s="13">
        <f t="shared" ref="R233:R249" si="140">MINA($R$7,100%)</f>
        <v>0.5</v>
      </c>
      <c r="S233" s="2">
        <f t="shared" ref="S233:S249" si="141">$S$7</f>
        <v>4.9087499999999999E-2</v>
      </c>
      <c r="T233" s="13">
        <f t="shared" ref="T233:T249" si="142">MINA($T$7,100%)</f>
        <v>0.5</v>
      </c>
      <c r="U233" s="2">
        <f t="shared" ref="U233:U249" si="143">$U$7</f>
        <v>7.0685999999999999E-2</v>
      </c>
      <c r="V233" s="13">
        <f t="shared" ref="V233:V249" si="144">MINA($V$7,100%)</f>
        <v>0.5</v>
      </c>
      <c r="W233" s="20">
        <f t="shared" ref="W233:W249" si="145">$W$7</f>
        <v>3.1416000000000006E-2</v>
      </c>
      <c r="X233" s="22">
        <f t="shared" ref="X233:X249" si="146">MINA($X$7,100%)</f>
        <v>1</v>
      </c>
      <c r="Y233" s="21">
        <f t="shared" ref="Y233:Y249" si="147">$Y$7</f>
        <v>4.9087499999999999E-2</v>
      </c>
      <c r="Z233" s="22">
        <f t="shared" ref="Z233:Z249" si="148">MINA($Z$7,100%)</f>
        <v>1</v>
      </c>
      <c r="AA233" s="21">
        <f t="shared" ref="AA233:AA249" si="149">$AA$7</f>
        <v>7.0685999999999999E-2</v>
      </c>
      <c r="AB233" s="22">
        <f t="shared" ref="AB233:AB249" si="150">MINA($AB$7,100%)</f>
        <v>1</v>
      </c>
      <c r="AC233" s="6"/>
    </row>
    <row r="234" spans="1:29" x14ac:dyDescent="0.15">
      <c r="A234" s="1">
        <v>30130</v>
      </c>
      <c r="C234" s="92" t="s">
        <v>353</v>
      </c>
      <c r="D234" s="94" t="s">
        <v>354</v>
      </c>
      <c r="E234" s="54">
        <v>2.6</v>
      </c>
      <c r="F234" s="54">
        <v>6.5</v>
      </c>
      <c r="G234" s="45">
        <v>17</v>
      </c>
      <c r="H234" s="62"/>
      <c r="I234" s="50">
        <f t="shared" si="121"/>
        <v>135</v>
      </c>
      <c r="J234" s="47">
        <f t="shared" si="122"/>
        <v>87</v>
      </c>
      <c r="K234" s="48">
        <f t="shared" si="123"/>
        <v>60</v>
      </c>
      <c r="L234" s="58"/>
      <c r="M234" s="50">
        <f t="shared" si="124"/>
        <v>271</v>
      </c>
      <c r="N234" s="47">
        <f t="shared" si="125"/>
        <v>173</v>
      </c>
      <c r="O234" s="47">
        <f t="shared" si="126"/>
        <v>120</v>
      </c>
      <c r="P234" s="23"/>
      <c r="Q234" s="2">
        <f t="shared" si="139"/>
        <v>3.1416000000000006E-2</v>
      </c>
      <c r="R234" s="13">
        <f t="shared" si="140"/>
        <v>0.5</v>
      </c>
      <c r="S234" s="2">
        <f t="shared" si="141"/>
        <v>4.9087499999999999E-2</v>
      </c>
      <c r="T234" s="13">
        <f t="shared" si="142"/>
        <v>0.5</v>
      </c>
      <c r="U234" s="2">
        <f t="shared" si="143"/>
        <v>7.0685999999999999E-2</v>
      </c>
      <c r="V234" s="13">
        <f t="shared" si="144"/>
        <v>0.5</v>
      </c>
      <c r="W234" s="20">
        <f t="shared" si="145"/>
        <v>3.1416000000000006E-2</v>
      </c>
      <c r="X234" s="22">
        <f t="shared" si="146"/>
        <v>1</v>
      </c>
      <c r="Y234" s="21">
        <f t="shared" si="147"/>
        <v>4.9087499999999999E-2</v>
      </c>
      <c r="Z234" s="22">
        <f t="shared" si="148"/>
        <v>1</v>
      </c>
      <c r="AA234" s="21">
        <f t="shared" si="149"/>
        <v>7.0685999999999999E-2</v>
      </c>
      <c r="AB234" s="22">
        <f t="shared" si="150"/>
        <v>1</v>
      </c>
      <c r="AC234" s="6"/>
    </row>
    <row r="235" spans="1:29" x14ac:dyDescent="0.15">
      <c r="A235" s="1">
        <v>30130</v>
      </c>
      <c r="C235" s="92" t="s">
        <v>355</v>
      </c>
      <c r="D235" s="94" t="s">
        <v>356</v>
      </c>
      <c r="E235" s="54">
        <v>4.3</v>
      </c>
      <c r="F235" s="54">
        <v>6.5</v>
      </c>
      <c r="G235" s="45">
        <v>28</v>
      </c>
      <c r="H235" s="62"/>
      <c r="I235" s="50">
        <f t="shared" si="121"/>
        <v>223</v>
      </c>
      <c r="J235" s="47">
        <f t="shared" si="122"/>
        <v>143</v>
      </c>
      <c r="K235" s="48">
        <f t="shared" si="123"/>
        <v>99</v>
      </c>
      <c r="L235" s="58"/>
      <c r="M235" s="50">
        <f t="shared" si="124"/>
        <v>446</v>
      </c>
      <c r="N235" s="47">
        <f t="shared" si="125"/>
        <v>285</v>
      </c>
      <c r="O235" s="47">
        <f t="shared" si="126"/>
        <v>198</v>
      </c>
      <c r="P235" s="23"/>
      <c r="Q235" s="2">
        <f t="shared" si="139"/>
        <v>3.1416000000000006E-2</v>
      </c>
      <c r="R235" s="13">
        <f t="shared" si="140"/>
        <v>0.5</v>
      </c>
      <c r="S235" s="2">
        <f t="shared" si="141"/>
        <v>4.9087499999999999E-2</v>
      </c>
      <c r="T235" s="13">
        <f t="shared" si="142"/>
        <v>0.5</v>
      </c>
      <c r="U235" s="2">
        <f t="shared" si="143"/>
        <v>7.0685999999999999E-2</v>
      </c>
      <c r="V235" s="13">
        <f t="shared" si="144"/>
        <v>0.5</v>
      </c>
      <c r="W235" s="20">
        <f t="shared" si="145"/>
        <v>3.1416000000000006E-2</v>
      </c>
      <c r="X235" s="22">
        <f t="shared" si="146"/>
        <v>1</v>
      </c>
      <c r="Y235" s="21">
        <f t="shared" si="147"/>
        <v>4.9087499999999999E-2</v>
      </c>
      <c r="Z235" s="22">
        <f t="shared" si="148"/>
        <v>1</v>
      </c>
      <c r="AA235" s="21">
        <f t="shared" si="149"/>
        <v>7.0685999999999999E-2</v>
      </c>
      <c r="AB235" s="22">
        <f t="shared" si="150"/>
        <v>1</v>
      </c>
      <c r="AC235" s="6"/>
    </row>
    <row r="236" spans="1:29" s="31" customFormat="1" x14ac:dyDescent="0.15">
      <c r="A236" s="8">
        <v>30130</v>
      </c>
      <c r="B236" s="8"/>
      <c r="C236" s="92" t="s">
        <v>357</v>
      </c>
      <c r="D236" s="94" t="s">
        <v>358</v>
      </c>
      <c r="E236" s="54">
        <v>6.1</v>
      </c>
      <c r="F236" s="54">
        <v>6.5</v>
      </c>
      <c r="G236" s="45">
        <v>39.6</v>
      </c>
      <c r="H236" s="62"/>
      <c r="I236" s="50">
        <f t="shared" si="121"/>
        <v>315</v>
      </c>
      <c r="J236" s="47">
        <f t="shared" si="122"/>
        <v>202</v>
      </c>
      <c r="K236" s="48">
        <f t="shared" si="123"/>
        <v>140</v>
      </c>
      <c r="L236" s="58"/>
      <c r="M236" s="50">
        <f t="shared" si="124"/>
        <v>630</v>
      </c>
      <c r="N236" s="47">
        <f t="shared" si="125"/>
        <v>403</v>
      </c>
      <c r="O236" s="47">
        <f t="shared" si="126"/>
        <v>280</v>
      </c>
      <c r="P236" s="23"/>
      <c r="Q236" s="21">
        <f t="shared" si="139"/>
        <v>3.1416000000000006E-2</v>
      </c>
      <c r="R236" s="22">
        <f t="shared" si="140"/>
        <v>0.5</v>
      </c>
      <c r="S236" s="21">
        <f t="shared" si="141"/>
        <v>4.9087499999999999E-2</v>
      </c>
      <c r="T236" s="22">
        <f t="shared" si="142"/>
        <v>0.5</v>
      </c>
      <c r="U236" s="21">
        <f t="shared" si="143"/>
        <v>7.0685999999999999E-2</v>
      </c>
      <c r="V236" s="22">
        <f t="shared" si="144"/>
        <v>0.5</v>
      </c>
      <c r="W236" s="20">
        <f t="shared" si="145"/>
        <v>3.1416000000000006E-2</v>
      </c>
      <c r="X236" s="22">
        <f t="shared" si="146"/>
        <v>1</v>
      </c>
      <c r="Y236" s="21">
        <f t="shared" si="147"/>
        <v>4.9087499999999999E-2</v>
      </c>
      <c r="Z236" s="22">
        <f t="shared" si="148"/>
        <v>1</v>
      </c>
      <c r="AA236" s="21">
        <f t="shared" si="149"/>
        <v>7.0685999999999999E-2</v>
      </c>
      <c r="AB236" s="22">
        <f t="shared" si="150"/>
        <v>1</v>
      </c>
      <c r="AC236" s="8"/>
    </row>
    <row r="237" spans="1:29" x14ac:dyDescent="0.15">
      <c r="A237" s="1">
        <v>30130</v>
      </c>
      <c r="C237" s="92" t="s">
        <v>359</v>
      </c>
      <c r="D237" s="94" t="s">
        <v>360</v>
      </c>
      <c r="E237" s="54">
        <v>0.85</v>
      </c>
      <c r="F237" s="54">
        <v>6.5</v>
      </c>
      <c r="G237" s="45">
        <v>5.5</v>
      </c>
      <c r="H237" s="52"/>
      <c r="I237" s="50">
        <f t="shared" ref="I237:I249" si="151">ROUND((((G237/Q237)*0.5)*R237),0)</f>
        <v>44</v>
      </c>
      <c r="J237" s="47">
        <f t="shared" ref="J237:J249" si="152">ROUND((((G237/S237)*0.5)*T237),0)</f>
        <v>28</v>
      </c>
      <c r="K237" s="48">
        <f t="shared" ref="K237:K249" si="153">ROUND((((G237/U237)*0.5)*V237),0)</f>
        <v>19</v>
      </c>
      <c r="L237" s="49"/>
      <c r="M237" s="50">
        <f t="shared" ref="M237:M249" si="154">ROUND((((G237/W237)*0.5)*X237),0)</f>
        <v>88</v>
      </c>
      <c r="N237" s="47">
        <f t="shared" ref="N237:N249" si="155">ROUND((((G237/Y237)*0.5)*Z237),0)</f>
        <v>56</v>
      </c>
      <c r="O237" s="47">
        <f t="shared" ref="O237:O249" si="156">ROUND((((G237/AA237)*0.5)*AB237),0)</f>
        <v>39</v>
      </c>
      <c r="P237" s="23"/>
      <c r="Q237" s="2">
        <f t="shared" si="139"/>
        <v>3.1416000000000006E-2</v>
      </c>
      <c r="R237" s="13">
        <f t="shared" si="140"/>
        <v>0.5</v>
      </c>
      <c r="S237" s="2">
        <f t="shared" si="141"/>
        <v>4.9087499999999999E-2</v>
      </c>
      <c r="T237" s="13">
        <f t="shared" si="142"/>
        <v>0.5</v>
      </c>
      <c r="U237" s="2">
        <f t="shared" si="143"/>
        <v>7.0685999999999999E-2</v>
      </c>
      <c r="V237" s="13">
        <f t="shared" si="144"/>
        <v>0.5</v>
      </c>
      <c r="W237" s="20">
        <f t="shared" si="145"/>
        <v>3.1416000000000006E-2</v>
      </c>
      <c r="X237" s="22">
        <f t="shared" si="146"/>
        <v>1</v>
      </c>
      <c r="Y237" s="21">
        <f t="shared" si="147"/>
        <v>4.9087499999999999E-2</v>
      </c>
      <c r="Z237" s="22">
        <f t="shared" si="148"/>
        <v>1</v>
      </c>
      <c r="AA237" s="21">
        <f t="shared" si="149"/>
        <v>7.0685999999999999E-2</v>
      </c>
      <c r="AB237" s="22">
        <f t="shared" si="150"/>
        <v>1</v>
      </c>
      <c r="AC237" s="6"/>
    </row>
    <row r="238" spans="1:29" x14ac:dyDescent="0.15">
      <c r="A238" s="1">
        <v>30130</v>
      </c>
      <c r="C238" s="92" t="s">
        <v>361</v>
      </c>
      <c r="D238" s="94" t="s">
        <v>362</v>
      </c>
      <c r="E238" s="54">
        <v>2.6</v>
      </c>
      <c r="F238" s="54">
        <v>6.5</v>
      </c>
      <c r="G238" s="45">
        <v>17</v>
      </c>
      <c r="H238" s="52"/>
      <c r="I238" s="50">
        <f>ROUND((((G238/Q238)*0.5)*R238),0)</f>
        <v>135</v>
      </c>
      <c r="J238" s="47">
        <f>ROUND((((G238/S238)*0.5)*T238),0)</f>
        <v>87</v>
      </c>
      <c r="K238" s="48">
        <f>ROUND((((G238/U238)*0.5)*V238),0)</f>
        <v>60</v>
      </c>
      <c r="L238" s="49"/>
      <c r="M238" s="50">
        <f>ROUND((((G238/W238)*0.5)*X238),0)</f>
        <v>271</v>
      </c>
      <c r="N238" s="47">
        <f>ROUND((((G238/Y238)*0.5)*Z238),0)</f>
        <v>173</v>
      </c>
      <c r="O238" s="47">
        <f>ROUND((((G238/AA238)*0.5)*AB238),0)</f>
        <v>120</v>
      </c>
      <c r="P238" s="23"/>
      <c r="Q238" s="2">
        <f t="shared" si="139"/>
        <v>3.1416000000000006E-2</v>
      </c>
      <c r="R238" s="13">
        <f t="shared" si="140"/>
        <v>0.5</v>
      </c>
      <c r="S238" s="2">
        <f t="shared" si="141"/>
        <v>4.9087499999999999E-2</v>
      </c>
      <c r="T238" s="13">
        <f t="shared" si="142"/>
        <v>0.5</v>
      </c>
      <c r="U238" s="2">
        <f t="shared" si="143"/>
        <v>7.0685999999999999E-2</v>
      </c>
      <c r="V238" s="13">
        <f t="shared" si="144"/>
        <v>0.5</v>
      </c>
      <c r="W238" s="20">
        <f t="shared" si="145"/>
        <v>3.1416000000000006E-2</v>
      </c>
      <c r="X238" s="22">
        <f t="shared" si="146"/>
        <v>1</v>
      </c>
      <c r="Y238" s="21">
        <f t="shared" si="147"/>
        <v>4.9087499999999999E-2</v>
      </c>
      <c r="Z238" s="22">
        <f t="shared" si="148"/>
        <v>1</v>
      </c>
      <c r="AA238" s="21">
        <f t="shared" si="149"/>
        <v>7.0685999999999999E-2</v>
      </c>
      <c r="AB238" s="22">
        <f t="shared" si="150"/>
        <v>1</v>
      </c>
      <c r="AC238" s="6"/>
    </row>
    <row r="239" spans="1:29" x14ac:dyDescent="0.15">
      <c r="A239" s="1">
        <v>30130</v>
      </c>
      <c r="C239" s="92" t="s">
        <v>363</v>
      </c>
      <c r="D239" s="94" t="s">
        <v>364</v>
      </c>
      <c r="E239" s="54">
        <v>4.3</v>
      </c>
      <c r="F239" s="54">
        <v>6.5</v>
      </c>
      <c r="G239" s="45">
        <v>28</v>
      </c>
      <c r="H239" s="52"/>
      <c r="I239" s="50">
        <f>ROUND((((G239/Q239)*0.5)*R239),0)</f>
        <v>223</v>
      </c>
      <c r="J239" s="47">
        <f>ROUND((((G239/S239)*0.5)*T239),0)</f>
        <v>143</v>
      </c>
      <c r="K239" s="48">
        <f>ROUND((((G239/U239)*0.5)*V239),0)</f>
        <v>99</v>
      </c>
      <c r="L239" s="49"/>
      <c r="M239" s="50">
        <f>ROUND((((G239/W239)*0.5)*X239),0)</f>
        <v>446</v>
      </c>
      <c r="N239" s="47">
        <f>ROUND((((G239/Y239)*0.5)*Z239),0)</f>
        <v>285</v>
      </c>
      <c r="O239" s="47">
        <f>ROUND((((G239/AA239)*0.5)*AB239),0)</f>
        <v>198</v>
      </c>
      <c r="P239" s="23"/>
      <c r="Q239" s="2">
        <f t="shared" si="139"/>
        <v>3.1416000000000006E-2</v>
      </c>
      <c r="R239" s="13">
        <f t="shared" si="140"/>
        <v>0.5</v>
      </c>
      <c r="S239" s="2">
        <f t="shared" si="141"/>
        <v>4.9087499999999999E-2</v>
      </c>
      <c r="T239" s="13">
        <f t="shared" si="142"/>
        <v>0.5</v>
      </c>
      <c r="U239" s="2">
        <f t="shared" si="143"/>
        <v>7.0685999999999999E-2</v>
      </c>
      <c r="V239" s="13">
        <f t="shared" si="144"/>
        <v>0.5</v>
      </c>
      <c r="W239" s="20">
        <f t="shared" si="145"/>
        <v>3.1416000000000006E-2</v>
      </c>
      <c r="X239" s="22">
        <f t="shared" si="146"/>
        <v>1</v>
      </c>
      <c r="Y239" s="21">
        <f t="shared" si="147"/>
        <v>4.9087499999999999E-2</v>
      </c>
      <c r="Z239" s="22">
        <f t="shared" si="148"/>
        <v>1</v>
      </c>
      <c r="AA239" s="21">
        <f t="shared" si="149"/>
        <v>7.0685999999999999E-2</v>
      </c>
      <c r="AB239" s="22">
        <f t="shared" si="150"/>
        <v>1</v>
      </c>
      <c r="AC239" s="6"/>
    </row>
    <row r="240" spans="1:29" s="31" customFormat="1" x14ac:dyDescent="0.15">
      <c r="A240" s="8">
        <v>30130</v>
      </c>
      <c r="B240" s="8"/>
      <c r="C240" s="92" t="s">
        <v>365</v>
      </c>
      <c r="D240" s="94" t="s">
        <v>366</v>
      </c>
      <c r="E240" s="54">
        <v>6.1</v>
      </c>
      <c r="F240" s="54">
        <v>6.5</v>
      </c>
      <c r="G240" s="45">
        <v>39.6</v>
      </c>
      <c r="H240" s="52"/>
      <c r="I240" s="50">
        <f>ROUND((((G240/Q240)*0.5)*R240),0)</f>
        <v>315</v>
      </c>
      <c r="J240" s="47">
        <f>ROUND((((G240/S240)*0.5)*T240),0)</f>
        <v>202</v>
      </c>
      <c r="K240" s="48">
        <f>ROUND((((G240/U240)*0.5)*V240),0)</f>
        <v>140</v>
      </c>
      <c r="L240" s="49"/>
      <c r="M240" s="50">
        <f>ROUND((((G240/W240)*0.5)*X240),0)</f>
        <v>630</v>
      </c>
      <c r="N240" s="47">
        <f>ROUND((((G240/Y240)*0.5)*Z240),0)</f>
        <v>403</v>
      </c>
      <c r="O240" s="47">
        <f>ROUND((((G240/AA240)*0.5)*AB240),0)</f>
        <v>280</v>
      </c>
      <c r="P240" s="23"/>
      <c r="Q240" s="21">
        <f t="shared" si="139"/>
        <v>3.1416000000000006E-2</v>
      </c>
      <c r="R240" s="22">
        <f t="shared" si="140"/>
        <v>0.5</v>
      </c>
      <c r="S240" s="21">
        <f t="shared" si="141"/>
        <v>4.9087499999999999E-2</v>
      </c>
      <c r="T240" s="22">
        <f t="shared" si="142"/>
        <v>0.5</v>
      </c>
      <c r="U240" s="21">
        <f t="shared" si="143"/>
        <v>7.0685999999999999E-2</v>
      </c>
      <c r="V240" s="22">
        <f t="shared" si="144"/>
        <v>0.5</v>
      </c>
      <c r="W240" s="20">
        <f t="shared" si="145"/>
        <v>3.1416000000000006E-2</v>
      </c>
      <c r="X240" s="22">
        <f t="shared" si="146"/>
        <v>1</v>
      </c>
      <c r="Y240" s="21">
        <f t="shared" si="147"/>
        <v>4.9087499999999999E-2</v>
      </c>
      <c r="Z240" s="22">
        <f t="shared" si="148"/>
        <v>1</v>
      </c>
      <c r="AA240" s="21">
        <f t="shared" si="149"/>
        <v>7.0685999999999999E-2</v>
      </c>
      <c r="AB240" s="22">
        <f t="shared" si="150"/>
        <v>1</v>
      </c>
      <c r="AC240" s="8"/>
    </row>
    <row r="241" spans="1:29" s="31" customFormat="1" x14ac:dyDescent="0.15">
      <c r="A241" s="8"/>
      <c r="B241" s="8"/>
      <c r="C241" s="92" t="s">
        <v>367</v>
      </c>
      <c r="D241" s="94" t="s">
        <v>368</v>
      </c>
      <c r="E241" s="54">
        <v>2.6</v>
      </c>
      <c r="F241" s="54">
        <v>6.5</v>
      </c>
      <c r="G241" s="45">
        <v>17</v>
      </c>
      <c r="H241" s="52"/>
      <c r="I241" s="50">
        <f>ROUND((((G241/Q238)*0.5)*R238),0)</f>
        <v>135</v>
      </c>
      <c r="J241" s="47">
        <f>ROUND((((G241/S238)*0.5)*T238),0)</f>
        <v>87</v>
      </c>
      <c r="K241" s="48">
        <f>ROUND((((G241/U238)*0.5)*V238),0)</f>
        <v>60</v>
      </c>
      <c r="L241" s="49"/>
      <c r="M241" s="50">
        <f>ROUND((((G241/W238)*0.5)*X238),0)</f>
        <v>271</v>
      </c>
      <c r="N241" s="47">
        <f>ROUND((((G241/Y238)*0.5)*Z238),0)</f>
        <v>173</v>
      </c>
      <c r="O241" s="47">
        <f>ROUND((((G241/AA238)*0.5)*AB238),0)</f>
        <v>120</v>
      </c>
      <c r="P241" s="23"/>
      <c r="Q241" s="21"/>
      <c r="R241" s="22"/>
      <c r="S241" s="21"/>
      <c r="T241" s="22"/>
      <c r="U241" s="21"/>
      <c r="V241" s="22"/>
      <c r="W241" s="20"/>
      <c r="X241" s="22"/>
      <c r="Y241" s="21"/>
      <c r="Z241" s="22"/>
      <c r="AA241" s="21"/>
      <c r="AB241" s="22"/>
      <c r="AC241" s="8"/>
    </row>
    <row r="242" spans="1:29" s="31" customFormat="1" x14ac:dyDescent="0.15">
      <c r="A242" s="8"/>
      <c r="B242" s="8"/>
      <c r="C242" s="92" t="s">
        <v>369</v>
      </c>
      <c r="D242" s="94" t="s">
        <v>370</v>
      </c>
      <c r="E242" s="54">
        <v>4.3</v>
      </c>
      <c r="F242" s="54">
        <v>6.5</v>
      </c>
      <c r="G242" s="45">
        <v>28</v>
      </c>
      <c r="H242" s="52"/>
      <c r="I242" s="50">
        <f>ROUND((((G242/Q239)*0.5)*R239),0)</f>
        <v>223</v>
      </c>
      <c r="J242" s="47">
        <f>ROUND((((G242/S239)*0.5)*T239),0)</f>
        <v>143</v>
      </c>
      <c r="K242" s="48">
        <f>ROUND((((G242/U239)*0.5)*V239),0)</f>
        <v>99</v>
      </c>
      <c r="L242" s="49"/>
      <c r="M242" s="50">
        <f>ROUND((((G242/W239)*0.5)*X239),0)</f>
        <v>446</v>
      </c>
      <c r="N242" s="47">
        <f>ROUND((((G242/Y239)*0.5)*Z239),0)</f>
        <v>285</v>
      </c>
      <c r="O242" s="47">
        <f>ROUND((((G242/AA239)*0.5)*AB239),0)</f>
        <v>198</v>
      </c>
      <c r="P242" s="23"/>
      <c r="Q242" s="21"/>
      <c r="R242" s="22"/>
      <c r="S242" s="21"/>
      <c r="T242" s="22"/>
      <c r="U242" s="21"/>
      <c r="V242" s="22"/>
      <c r="W242" s="20"/>
      <c r="X242" s="22"/>
      <c r="Y242" s="21"/>
      <c r="Z242" s="22"/>
      <c r="AA242" s="21"/>
      <c r="AB242" s="22"/>
      <c r="AC242" s="8"/>
    </row>
    <row r="243" spans="1:29" s="31" customFormat="1" x14ac:dyDescent="0.15">
      <c r="A243" s="8"/>
      <c r="B243" s="8"/>
      <c r="C243" s="92" t="s">
        <v>371</v>
      </c>
      <c r="D243" s="94" t="s">
        <v>372</v>
      </c>
      <c r="E243" s="54">
        <v>6.1</v>
      </c>
      <c r="F243" s="54">
        <v>6.5</v>
      </c>
      <c r="G243" s="45">
        <v>39.6</v>
      </c>
      <c r="H243" s="52"/>
      <c r="I243" s="50">
        <f>ROUND((((G243/Q240)*0.5)*R240),0)</f>
        <v>315</v>
      </c>
      <c r="J243" s="47">
        <f>ROUND((((G243/S240)*0.5)*T240),0)</f>
        <v>202</v>
      </c>
      <c r="K243" s="48">
        <f>ROUND((((G243/U240)*0.5)*V240),0)</f>
        <v>140</v>
      </c>
      <c r="L243" s="49"/>
      <c r="M243" s="50">
        <f>ROUND((((G243/W240)*0.5)*X240),0)</f>
        <v>630</v>
      </c>
      <c r="N243" s="47">
        <f>ROUND((((G243/Y240)*0.5)*Z240),0)</f>
        <v>403</v>
      </c>
      <c r="O243" s="47">
        <f>ROUND((((G243/AA240)*0.5)*AB240),0)</f>
        <v>280</v>
      </c>
      <c r="P243" s="23"/>
      <c r="Q243" s="21"/>
      <c r="R243" s="22"/>
      <c r="S243" s="21"/>
      <c r="T243" s="22"/>
      <c r="U243" s="21"/>
      <c r="V243" s="22"/>
      <c r="W243" s="20"/>
      <c r="X243" s="22"/>
      <c r="Y243" s="21"/>
      <c r="Z243" s="22"/>
      <c r="AA243" s="21"/>
      <c r="AB243" s="22"/>
      <c r="AC243" s="8"/>
    </row>
    <row r="244" spans="1:29" s="31" customFormat="1" x14ac:dyDescent="0.15">
      <c r="A244" s="8"/>
      <c r="B244" s="8"/>
      <c r="C244" s="92" t="s">
        <v>373</v>
      </c>
      <c r="D244" s="94" t="s">
        <v>374</v>
      </c>
      <c r="E244" s="54">
        <v>2.6</v>
      </c>
      <c r="F244" s="54">
        <v>6.5</v>
      </c>
      <c r="G244" s="45">
        <v>17</v>
      </c>
      <c r="H244" s="52"/>
      <c r="I244" s="50">
        <f>ROUND((((G244/Q238)*0.5)*R238),0)</f>
        <v>135</v>
      </c>
      <c r="J244" s="47">
        <f>ROUND((((G244/S238)*0.5)*T238),0)</f>
        <v>87</v>
      </c>
      <c r="K244" s="48">
        <f>ROUND((((G244/U238)*0.5)*V238),0)</f>
        <v>60</v>
      </c>
      <c r="L244" s="58"/>
      <c r="M244" s="50">
        <f>ROUND((((G244/W238)*0.5)*X238),0)</f>
        <v>271</v>
      </c>
      <c r="N244" s="47">
        <f>ROUND((((G244/Y238)*0.5)*Z238),0)</f>
        <v>173</v>
      </c>
      <c r="O244" s="47">
        <f>ROUND((((G244/AA238)*0.5)*AB238),0)</f>
        <v>120</v>
      </c>
      <c r="P244" s="23"/>
      <c r="Q244" s="21"/>
      <c r="R244" s="22"/>
      <c r="S244" s="21"/>
      <c r="T244" s="22"/>
      <c r="U244" s="21"/>
      <c r="V244" s="22"/>
      <c r="W244" s="20"/>
      <c r="X244" s="22"/>
      <c r="Y244" s="21"/>
      <c r="Z244" s="22"/>
      <c r="AA244" s="21"/>
      <c r="AB244" s="22"/>
      <c r="AC244" s="8"/>
    </row>
    <row r="245" spans="1:29" s="31" customFormat="1" x14ac:dyDescent="0.15">
      <c r="A245" s="8"/>
      <c r="B245" s="8"/>
      <c r="C245" s="92" t="s">
        <v>375</v>
      </c>
      <c r="D245" s="94" t="s">
        <v>376</v>
      </c>
      <c r="E245" s="54">
        <v>4.3</v>
      </c>
      <c r="F245" s="54">
        <v>6.5</v>
      </c>
      <c r="G245" s="45">
        <v>28</v>
      </c>
      <c r="H245" s="52"/>
      <c r="I245" s="50">
        <f>ROUND((((G245/Q239)*0.5)*R239),0)</f>
        <v>223</v>
      </c>
      <c r="J245" s="47">
        <f>ROUND((((G245/S239)*0.5)*T239),0)</f>
        <v>143</v>
      </c>
      <c r="K245" s="48">
        <f>ROUND((((G245/U239)*0.5)*V239),0)</f>
        <v>99</v>
      </c>
      <c r="L245" s="58"/>
      <c r="M245" s="50">
        <f>ROUND((((G245/W239)*0.5)*X239),0)</f>
        <v>446</v>
      </c>
      <c r="N245" s="47">
        <f>ROUND((((G245/Y239)*0.5)*Z239),0)</f>
        <v>285</v>
      </c>
      <c r="O245" s="47">
        <f>ROUND((((G245/AA239)*0.5)*AB239),0)</f>
        <v>198</v>
      </c>
      <c r="P245" s="23"/>
      <c r="Q245" s="21"/>
      <c r="R245" s="22"/>
      <c r="S245" s="21"/>
      <c r="T245" s="22"/>
      <c r="U245" s="21"/>
      <c r="V245" s="22"/>
      <c r="W245" s="20"/>
      <c r="X245" s="22"/>
      <c r="Y245" s="21"/>
      <c r="Z245" s="22"/>
      <c r="AA245" s="21"/>
      <c r="AB245" s="22"/>
      <c r="AC245" s="8"/>
    </row>
    <row r="246" spans="1:29" s="31" customFormat="1" x14ac:dyDescent="0.15">
      <c r="A246" s="8"/>
      <c r="B246" s="8"/>
      <c r="C246" s="92" t="s">
        <v>377</v>
      </c>
      <c r="D246" s="94" t="s">
        <v>378</v>
      </c>
      <c r="E246" s="54">
        <v>6.1</v>
      </c>
      <c r="F246" s="54">
        <v>6.5</v>
      </c>
      <c r="G246" s="45">
        <v>39.6</v>
      </c>
      <c r="H246" s="52"/>
      <c r="I246" s="50">
        <f>ROUND((((G246/Q240)*0.5)*R240),0)</f>
        <v>315</v>
      </c>
      <c r="J246" s="47">
        <f>ROUND((((G246/S240)*0.5)*T240),0)</f>
        <v>202</v>
      </c>
      <c r="K246" s="48">
        <f>ROUND((((G246/U240)*0.5)*V240),0)</f>
        <v>140</v>
      </c>
      <c r="L246" s="58"/>
      <c r="M246" s="50">
        <f>ROUND((((G246/W240)*0.5)*X240),0)</f>
        <v>630</v>
      </c>
      <c r="N246" s="47">
        <f>ROUND((((G246/Y240)*0.5)*Z240),0)</f>
        <v>403</v>
      </c>
      <c r="O246" s="47">
        <f>ROUND((((G246/AA240)*0.5)*AB240),0)</f>
        <v>280</v>
      </c>
      <c r="P246" s="23"/>
      <c r="Q246" s="21"/>
      <c r="R246" s="22"/>
      <c r="S246" s="21"/>
      <c r="T246" s="22"/>
      <c r="U246" s="21"/>
      <c r="V246" s="22"/>
      <c r="W246" s="20"/>
      <c r="X246" s="22"/>
      <c r="Y246" s="21"/>
      <c r="Z246" s="22"/>
      <c r="AA246" s="21"/>
      <c r="AB246" s="22"/>
      <c r="AC246" s="8"/>
    </row>
    <row r="247" spans="1:29" x14ac:dyDescent="0.15">
      <c r="A247" s="1">
        <v>30130</v>
      </c>
      <c r="C247" s="92" t="s">
        <v>379</v>
      </c>
      <c r="D247" s="94" t="s">
        <v>380</v>
      </c>
      <c r="E247" s="54">
        <v>2.5</v>
      </c>
      <c r="F247" s="54">
        <v>3</v>
      </c>
      <c r="G247" s="45">
        <v>7.5</v>
      </c>
      <c r="H247" s="52"/>
      <c r="I247" s="50">
        <f t="shared" si="151"/>
        <v>60</v>
      </c>
      <c r="J247" s="47">
        <f t="shared" si="152"/>
        <v>38</v>
      </c>
      <c r="K247" s="48">
        <f t="shared" si="153"/>
        <v>27</v>
      </c>
      <c r="L247" s="49"/>
      <c r="M247" s="50">
        <f t="shared" si="154"/>
        <v>119</v>
      </c>
      <c r="N247" s="47">
        <f t="shared" si="155"/>
        <v>76</v>
      </c>
      <c r="O247" s="47">
        <f t="shared" si="156"/>
        <v>53</v>
      </c>
      <c r="P247" s="23"/>
      <c r="Q247" s="2">
        <f t="shared" si="139"/>
        <v>3.1416000000000006E-2</v>
      </c>
      <c r="R247" s="13">
        <f t="shared" si="140"/>
        <v>0.5</v>
      </c>
      <c r="S247" s="2">
        <f t="shared" si="141"/>
        <v>4.9087499999999999E-2</v>
      </c>
      <c r="T247" s="13">
        <f t="shared" si="142"/>
        <v>0.5</v>
      </c>
      <c r="U247" s="2">
        <f t="shared" si="143"/>
        <v>7.0685999999999999E-2</v>
      </c>
      <c r="V247" s="13">
        <f t="shared" si="144"/>
        <v>0.5</v>
      </c>
      <c r="W247" s="20">
        <f t="shared" si="145"/>
        <v>3.1416000000000006E-2</v>
      </c>
      <c r="X247" s="22">
        <f t="shared" si="146"/>
        <v>1</v>
      </c>
      <c r="Y247" s="21">
        <f t="shared" si="147"/>
        <v>4.9087499999999999E-2</v>
      </c>
      <c r="Z247" s="22">
        <f t="shared" si="148"/>
        <v>1</v>
      </c>
      <c r="AA247" s="21">
        <f t="shared" si="149"/>
        <v>7.0685999999999999E-2</v>
      </c>
      <c r="AB247" s="22">
        <f t="shared" si="150"/>
        <v>1</v>
      </c>
      <c r="AC247" s="6"/>
    </row>
    <row r="248" spans="1:29" s="31" customFormat="1" x14ac:dyDescent="0.15">
      <c r="A248" s="8">
        <v>30130</v>
      </c>
      <c r="B248" s="8"/>
      <c r="C248" s="92" t="s">
        <v>381</v>
      </c>
      <c r="D248" s="94" t="s">
        <v>380</v>
      </c>
      <c r="E248" s="54">
        <v>2.5</v>
      </c>
      <c r="F248" s="54">
        <v>2.6</v>
      </c>
      <c r="G248" s="45">
        <v>6.5</v>
      </c>
      <c r="H248" s="52"/>
      <c r="I248" s="50">
        <f t="shared" si="151"/>
        <v>52</v>
      </c>
      <c r="J248" s="47">
        <f t="shared" si="152"/>
        <v>33</v>
      </c>
      <c r="K248" s="48">
        <f t="shared" si="153"/>
        <v>23</v>
      </c>
      <c r="L248" s="49"/>
      <c r="M248" s="50">
        <f t="shared" si="154"/>
        <v>103</v>
      </c>
      <c r="N248" s="47">
        <f t="shared" si="155"/>
        <v>66</v>
      </c>
      <c r="O248" s="47">
        <f t="shared" si="156"/>
        <v>46</v>
      </c>
      <c r="P248" s="23"/>
      <c r="Q248" s="21">
        <f t="shared" si="139"/>
        <v>3.1416000000000006E-2</v>
      </c>
      <c r="R248" s="22">
        <f t="shared" si="140"/>
        <v>0.5</v>
      </c>
      <c r="S248" s="21">
        <f t="shared" si="141"/>
        <v>4.9087499999999999E-2</v>
      </c>
      <c r="T248" s="22">
        <f t="shared" si="142"/>
        <v>0.5</v>
      </c>
      <c r="U248" s="21">
        <f t="shared" si="143"/>
        <v>7.0685999999999999E-2</v>
      </c>
      <c r="V248" s="22">
        <f t="shared" si="144"/>
        <v>0.5</v>
      </c>
      <c r="W248" s="20">
        <f t="shared" si="145"/>
        <v>3.1416000000000006E-2</v>
      </c>
      <c r="X248" s="22">
        <f t="shared" si="146"/>
        <v>1</v>
      </c>
      <c r="Y248" s="21">
        <f t="shared" si="147"/>
        <v>4.9087499999999999E-2</v>
      </c>
      <c r="Z248" s="22">
        <f t="shared" si="148"/>
        <v>1</v>
      </c>
      <c r="AA248" s="21">
        <f t="shared" si="149"/>
        <v>7.0685999999999999E-2</v>
      </c>
      <c r="AB248" s="22">
        <f t="shared" si="150"/>
        <v>1</v>
      </c>
      <c r="AC248" s="8"/>
    </row>
    <row r="249" spans="1:29" s="31" customFormat="1" x14ac:dyDescent="0.15">
      <c r="A249" s="8">
        <v>30130</v>
      </c>
      <c r="B249" s="8"/>
      <c r="C249" s="92" t="s">
        <v>382</v>
      </c>
      <c r="D249" s="94" t="s">
        <v>383</v>
      </c>
      <c r="E249" s="54">
        <v>6.8</v>
      </c>
      <c r="F249" s="54">
        <v>3.3</v>
      </c>
      <c r="G249" s="45">
        <v>22.439999999999998</v>
      </c>
      <c r="H249" s="52"/>
      <c r="I249" s="50">
        <f t="shared" si="151"/>
        <v>179</v>
      </c>
      <c r="J249" s="47">
        <f t="shared" si="152"/>
        <v>114</v>
      </c>
      <c r="K249" s="48">
        <f t="shared" si="153"/>
        <v>79</v>
      </c>
      <c r="L249" s="49"/>
      <c r="M249" s="50">
        <f t="shared" si="154"/>
        <v>357</v>
      </c>
      <c r="N249" s="47">
        <f t="shared" si="155"/>
        <v>229</v>
      </c>
      <c r="O249" s="47">
        <f t="shared" si="156"/>
        <v>159</v>
      </c>
      <c r="P249" s="23"/>
      <c r="Q249" s="21">
        <f t="shared" si="139"/>
        <v>3.1416000000000006E-2</v>
      </c>
      <c r="R249" s="22">
        <f t="shared" si="140"/>
        <v>0.5</v>
      </c>
      <c r="S249" s="21">
        <f t="shared" si="141"/>
        <v>4.9087499999999999E-2</v>
      </c>
      <c r="T249" s="22">
        <f t="shared" si="142"/>
        <v>0.5</v>
      </c>
      <c r="U249" s="21">
        <f t="shared" si="143"/>
        <v>7.0685999999999999E-2</v>
      </c>
      <c r="V249" s="22">
        <f t="shared" si="144"/>
        <v>0.5</v>
      </c>
      <c r="W249" s="20">
        <f t="shared" si="145"/>
        <v>3.1416000000000006E-2</v>
      </c>
      <c r="X249" s="22">
        <f t="shared" si="146"/>
        <v>1</v>
      </c>
      <c r="Y249" s="21">
        <f t="shared" si="147"/>
        <v>4.9087499999999999E-2</v>
      </c>
      <c r="Z249" s="22">
        <f t="shared" si="148"/>
        <v>1</v>
      </c>
      <c r="AA249" s="21">
        <f t="shared" si="149"/>
        <v>7.0685999999999999E-2</v>
      </c>
      <c r="AB249" s="22">
        <f t="shared" si="150"/>
        <v>1</v>
      </c>
      <c r="AC249" s="8"/>
    </row>
    <row r="250" spans="1:29" ht="14" thickBot="1" x14ac:dyDescent="0.2">
      <c r="C250" s="144" t="s">
        <v>384</v>
      </c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6"/>
      <c r="P250" s="23"/>
      <c r="R250" s="13"/>
      <c r="T250" s="13"/>
      <c r="V250" s="13"/>
      <c r="W250" s="20"/>
      <c r="X250" s="22"/>
      <c r="Y250" s="21"/>
      <c r="Z250" s="22"/>
      <c r="AA250" s="21"/>
      <c r="AB250" s="22"/>
    </row>
    <row r="251" spans="1:29" ht="14" thickTop="1" x14ac:dyDescent="0.15">
      <c r="A251" s="1">
        <v>2006</v>
      </c>
      <c r="C251" s="43" t="s">
        <v>385</v>
      </c>
      <c r="D251" s="93" t="s">
        <v>386</v>
      </c>
      <c r="E251" s="44" t="s">
        <v>387</v>
      </c>
      <c r="F251" s="44" t="s">
        <v>388</v>
      </c>
      <c r="G251" s="45">
        <f>ROUNDDOWN(((2/2)*(2/2)*PI()),1)</f>
        <v>3.1</v>
      </c>
      <c r="H251" s="46"/>
      <c r="I251" s="50">
        <f t="shared" ref="I251:I274" si="157">ROUND((((G251/Q251)*0.5)*R251),0)</f>
        <v>25</v>
      </c>
      <c r="J251" s="47">
        <f t="shared" ref="J251:J274" si="158">ROUND((((G251/S251)*0.5)*T251),0)</f>
        <v>16</v>
      </c>
      <c r="K251" s="48">
        <f t="shared" ref="K251:K274" si="159">ROUND((((G251/U251)*0.5)*V251),0)</f>
        <v>11</v>
      </c>
      <c r="L251" s="49"/>
      <c r="M251" s="50">
        <f t="shared" ref="M251:M274" si="160">ROUND((((G251/W251)*0.5)*X251),0)</f>
        <v>49</v>
      </c>
      <c r="N251" s="47">
        <f t="shared" ref="N251:N274" si="161">ROUND((((G251/Y251)*0.5)*Z251),0)</f>
        <v>32</v>
      </c>
      <c r="O251" s="47">
        <f t="shared" ref="O251:O274" si="162">ROUND((((G251/AA251)*0.5)*AB251),0)</f>
        <v>22</v>
      </c>
      <c r="P251" s="23"/>
      <c r="Q251" s="2">
        <f t="shared" ref="Q251:Q277" si="163">$Q$7</f>
        <v>3.1416000000000006E-2</v>
      </c>
      <c r="R251" s="13">
        <f>MINA($R$7,100%)</f>
        <v>0.5</v>
      </c>
      <c r="S251" s="2">
        <f t="shared" ref="S251:S277" si="164">$S$7</f>
        <v>4.9087499999999999E-2</v>
      </c>
      <c r="T251" s="13">
        <f>MINA($T$7,100%)</f>
        <v>0.5</v>
      </c>
      <c r="U251" s="2">
        <f t="shared" ref="U251:U277" si="165">$U$7</f>
        <v>7.0685999999999999E-2</v>
      </c>
      <c r="V251" s="13">
        <f>MINA($V$7,100%)</f>
        <v>0.5</v>
      </c>
      <c r="W251" s="20">
        <f t="shared" ref="W251:W267" si="166">$W$7</f>
        <v>3.1416000000000006E-2</v>
      </c>
      <c r="X251" s="22">
        <f>MINA($X$7,100%)</f>
        <v>1</v>
      </c>
      <c r="Y251" s="21">
        <f t="shared" ref="Y251:Y267" si="167">$Y$7</f>
        <v>4.9087499999999999E-2</v>
      </c>
      <c r="Z251" s="22">
        <f>MINA($Z$7,100%)</f>
        <v>1</v>
      </c>
      <c r="AA251" s="21">
        <f t="shared" ref="AA251:AA267" si="168">$AA$7</f>
        <v>7.0685999999999999E-2</v>
      </c>
      <c r="AB251" s="22">
        <f>MINA($AB$7,100%)</f>
        <v>1</v>
      </c>
    </row>
    <row r="252" spans="1:29" x14ac:dyDescent="0.15">
      <c r="A252" s="1">
        <v>2009</v>
      </c>
      <c r="C252" s="92" t="s">
        <v>389</v>
      </c>
      <c r="D252" s="94" t="s">
        <v>390</v>
      </c>
      <c r="E252" s="51" t="s">
        <v>391</v>
      </c>
      <c r="F252" s="51" t="s">
        <v>388</v>
      </c>
      <c r="G252" s="56">
        <f>ROUNDDOWN(((3/2)*(3/2)*PI()),1)</f>
        <v>7</v>
      </c>
      <c r="H252" s="52"/>
      <c r="I252" s="50">
        <f t="shared" si="157"/>
        <v>56</v>
      </c>
      <c r="J252" s="47">
        <f t="shared" si="158"/>
        <v>36</v>
      </c>
      <c r="K252" s="48">
        <f t="shared" si="159"/>
        <v>25</v>
      </c>
      <c r="L252" s="49"/>
      <c r="M252" s="50">
        <f t="shared" si="160"/>
        <v>111</v>
      </c>
      <c r="N252" s="47">
        <f t="shared" si="161"/>
        <v>71</v>
      </c>
      <c r="O252" s="47">
        <f t="shared" si="162"/>
        <v>50</v>
      </c>
      <c r="P252" s="23"/>
      <c r="Q252" s="2">
        <f t="shared" si="163"/>
        <v>3.1416000000000006E-2</v>
      </c>
      <c r="R252" s="13">
        <f>MINA($R$7,100%)</f>
        <v>0.5</v>
      </c>
      <c r="S252" s="2">
        <f t="shared" si="164"/>
        <v>4.9087499999999999E-2</v>
      </c>
      <c r="T252" s="13">
        <f>MINA($T$7,100%)</f>
        <v>0.5</v>
      </c>
      <c r="U252" s="2">
        <f t="shared" si="165"/>
        <v>7.0685999999999999E-2</v>
      </c>
      <c r="V252" s="13">
        <f>MINA($V$7,100%)</f>
        <v>0.5</v>
      </c>
      <c r="W252" s="20">
        <f t="shared" si="166"/>
        <v>3.1416000000000006E-2</v>
      </c>
      <c r="X252" s="22">
        <f>MINA($X$7,100%)</f>
        <v>1</v>
      </c>
      <c r="Y252" s="21">
        <f t="shared" si="167"/>
        <v>4.9087499999999999E-2</v>
      </c>
      <c r="Z252" s="22">
        <f>MINA($Z$7,100%)</f>
        <v>1</v>
      </c>
      <c r="AA252" s="21">
        <f t="shared" si="168"/>
        <v>7.0685999999999999E-2</v>
      </c>
      <c r="AB252" s="22">
        <f>MINA($AB$7,100%)</f>
        <v>1</v>
      </c>
    </row>
    <row r="253" spans="1:29" x14ac:dyDescent="0.15">
      <c r="A253" s="1">
        <v>2012</v>
      </c>
      <c r="C253" s="92" t="s">
        <v>392</v>
      </c>
      <c r="D253" s="94" t="s">
        <v>393</v>
      </c>
      <c r="E253" s="51" t="s">
        <v>394</v>
      </c>
      <c r="F253" s="51" t="s">
        <v>388</v>
      </c>
      <c r="G253" s="56">
        <f>ROUNDDOWN(((4/2)*(4/2)*PI()),1)</f>
        <v>12.5</v>
      </c>
      <c r="H253" s="52"/>
      <c r="I253" s="50">
        <f t="shared" si="157"/>
        <v>99</v>
      </c>
      <c r="J253" s="47">
        <f t="shared" si="158"/>
        <v>64</v>
      </c>
      <c r="K253" s="48">
        <f t="shared" si="159"/>
        <v>44</v>
      </c>
      <c r="L253" s="49"/>
      <c r="M253" s="50">
        <f t="shared" si="160"/>
        <v>199</v>
      </c>
      <c r="N253" s="47">
        <f t="shared" si="161"/>
        <v>127</v>
      </c>
      <c r="O253" s="47">
        <f t="shared" si="162"/>
        <v>88</v>
      </c>
      <c r="P253" s="23"/>
      <c r="Q253" s="2">
        <f t="shared" si="163"/>
        <v>3.1416000000000006E-2</v>
      </c>
      <c r="R253" s="13">
        <f t="shared" ref="R253:R311" si="169">MINA($R$7,100%)</f>
        <v>0.5</v>
      </c>
      <c r="S253" s="2">
        <f t="shared" si="164"/>
        <v>4.9087499999999999E-2</v>
      </c>
      <c r="T253" s="13">
        <f t="shared" ref="T253:T311" si="170">MINA($T$7,100%)</f>
        <v>0.5</v>
      </c>
      <c r="U253" s="2">
        <f t="shared" si="165"/>
        <v>7.0685999999999999E-2</v>
      </c>
      <c r="V253" s="13">
        <f t="shared" ref="V253:V311" si="171">MINA($V$7,100%)</f>
        <v>0.5</v>
      </c>
      <c r="W253" s="20">
        <f t="shared" si="166"/>
        <v>3.1416000000000006E-2</v>
      </c>
      <c r="X253" s="22">
        <f t="shared" ref="X253:X311" si="172">MINA($X$7,100%)</f>
        <v>1</v>
      </c>
      <c r="Y253" s="21">
        <f t="shared" si="167"/>
        <v>4.9087499999999999E-2</v>
      </c>
      <c r="Z253" s="22">
        <f t="shared" ref="Z253:Z311" si="173">MINA($Z$7,100%)</f>
        <v>1</v>
      </c>
      <c r="AA253" s="21">
        <f t="shared" si="168"/>
        <v>7.0685999999999999E-2</v>
      </c>
      <c r="AB253" s="22">
        <f t="shared" ref="AB253:AB311" si="174">MINA($AB$7,100%)</f>
        <v>1</v>
      </c>
    </row>
    <row r="254" spans="1:29" x14ac:dyDescent="0.15">
      <c r="A254" s="1">
        <v>5006</v>
      </c>
      <c r="C254" s="92" t="s">
        <v>395</v>
      </c>
      <c r="D254" s="94" t="s">
        <v>396</v>
      </c>
      <c r="E254" s="51" t="s">
        <v>387</v>
      </c>
      <c r="F254" s="51" t="s">
        <v>388</v>
      </c>
      <c r="G254" s="56">
        <f>ROUNDDOWN(((2/2)*(2/2)*PI()),1)</f>
        <v>3.1</v>
      </c>
      <c r="H254" s="52"/>
      <c r="I254" s="50">
        <f t="shared" si="157"/>
        <v>25</v>
      </c>
      <c r="J254" s="47">
        <f t="shared" si="158"/>
        <v>16</v>
      </c>
      <c r="K254" s="48">
        <f t="shared" si="159"/>
        <v>11</v>
      </c>
      <c r="L254" s="49"/>
      <c r="M254" s="50">
        <f t="shared" si="160"/>
        <v>49</v>
      </c>
      <c r="N254" s="47">
        <f t="shared" si="161"/>
        <v>32</v>
      </c>
      <c r="O254" s="47">
        <f t="shared" si="162"/>
        <v>22</v>
      </c>
      <c r="P254" s="23"/>
      <c r="Q254" s="2">
        <f t="shared" si="163"/>
        <v>3.1416000000000006E-2</v>
      </c>
      <c r="R254" s="13">
        <f t="shared" si="169"/>
        <v>0.5</v>
      </c>
      <c r="S254" s="2">
        <f t="shared" si="164"/>
        <v>4.9087499999999999E-2</v>
      </c>
      <c r="T254" s="13">
        <f t="shared" si="170"/>
        <v>0.5</v>
      </c>
      <c r="U254" s="2">
        <f t="shared" si="165"/>
        <v>7.0685999999999999E-2</v>
      </c>
      <c r="V254" s="13">
        <f t="shared" si="171"/>
        <v>0.5</v>
      </c>
      <c r="W254" s="20">
        <f t="shared" si="166"/>
        <v>3.1416000000000006E-2</v>
      </c>
      <c r="X254" s="22">
        <f t="shared" si="172"/>
        <v>1</v>
      </c>
      <c r="Y254" s="21">
        <f t="shared" si="167"/>
        <v>4.9087499999999999E-2</v>
      </c>
      <c r="Z254" s="22">
        <f t="shared" si="173"/>
        <v>1</v>
      </c>
      <c r="AA254" s="21">
        <f t="shared" si="168"/>
        <v>7.0685999999999999E-2</v>
      </c>
      <c r="AB254" s="22">
        <f t="shared" si="174"/>
        <v>1</v>
      </c>
    </row>
    <row r="255" spans="1:29" x14ac:dyDescent="0.15">
      <c r="A255" s="1">
        <v>5009</v>
      </c>
      <c r="C255" s="92" t="s">
        <v>397</v>
      </c>
      <c r="D255" s="94" t="s">
        <v>398</v>
      </c>
      <c r="E255" s="51" t="s">
        <v>391</v>
      </c>
      <c r="F255" s="51" t="s">
        <v>388</v>
      </c>
      <c r="G255" s="56">
        <f>ROUNDDOWN(((3/2)*(3/2)*PI()),1)</f>
        <v>7</v>
      </c>
      <c r="H255" s="52"/>
      <c r="I255" s="50">
        <f t="shared" si="157"/>
        <v>56</v>
      </c>
      <c r="J255" s="47">
        <f t="shared" si="158"/>
        <v>36</v>
      </c>
      <c r="K255" s="48">
        <f t="shared" si="159"/>
        <v>25</v>
      </c>
      <c r="L255" s="49"/>
      <c r="M255" s="50">
        <f t="shared" si="160"/>
        <v>111</v>
      </c>
      <c r="N255" s="47">
        <f t="shared" si="161"/>
        <v>71</v>
      </c>
      <c r="O255" s="47">
        <f t="shared" si="162"/>
        <v>50</v>
      </c>
      <c r="P255" s="23"/>
      <c r="Q255" s="2">
        <f t="shared" si="163"/>
        <v>3.1416000000000006E-2</v>
      </c>
      <c r="R255" s="13">
        <f t="shared" si="169"/>
        <v>0.5</v>
      </c>
      <c r="S255" s="2">
        <f t="shared" si="164"/>
        <v>4.9087499999999999E-2</v>
      </c>
      <c r="T255" s="13">
        <f t="shared" si="170"/>
        <v>0.5</v>
      </c>
      <c r="U255" s="2">
        <f t="shared" si="165"/>
        <v>7.0685999999999999E-2</v>
      </c>
      <c r="V255" s="13">
        <f t="shared" si="171"/>
        <v>0.5</v>
      </c>
      <c r="W255" s="20">
        <f t="shared" si="166"/>
        <v>3.1416000000000006E-2</v>
      </c>
      <c r="X255" s="22">
        <f t="shared" si="172"/>
        <v>1</v>
      </c>
      <c r="Y255" s="21">
        <f t="shared" si="167"/>
        <v>4.9087499999999999E-2</v>
      </c>
      <c r="Z255" s="22">
        <f t="shared" si="173"/>
        <v>1</v>
      </c>
      <c r="AA255" s="21">
        <f t="shared" si="168"/>
        <v>7.0685999999999999E-2</v>
      </c>
      <c r="AB255" s="22">
        <f t="shared" si="174"/>
        <v>1</v>
      </c>
    </row>
    <row r="256" spans="1:29" x14ac:dyDescent="0.15">
      <c r="A256" s="1">
        <v>5012</v>
      </c>
      <c r="C256" s="92" t="s">
        <v>399</v>
      </c>
      <c r="D256" s="94" t="s">
        <v>400</v>
      </c>
      <c r="E256" s="51" t="s">
        <v>394</v>
      </c>
      <c r="F256" s="51" t="s">
        <v>388</v>
      </c>
      <c r="G256" s="56">
        <f>ROUNDDOWN(((4/2)*(4/2)*PI()),1)</f>
        <v>12.5</v>
      </c>
      <c r="H256" s="52"/>
      <c r="I256" s="50">
        <f t="shared" si="157"/>
        <v>99</v>
      </c>
      <c r="J256" s="47">
        <f t="shared" si="158"/>
        <v>64</v>
      </c>
      <c r="K256" s="48">
        <f t="shared" si="159"/>
        <v>44</v>
      </c>
      <c r="L256" s="49"/>
      <c r="M256" s="50">
        <f t="shared" si="160"/>
        <v>199</v>
      </c>
      <c r="N256" s="47">
        <f t="shared" si="161"/>
        <v>127</v>
      </c>
      <c r="O256" s="47">
        <f t="shared" si="162"/>
        <v>88</v>
      </c>
      <c r="P256" s="23"/>
      <c r="Q256" s="2">
        <f t="shared" si="163"/>
        <v>3.1416000000000006E-2</v>
      </c>
      <c r="R256" s="13">
        <f t="shared" si="169"/>
        <v>0.5</v>
      </c>
      <c r="S256" s="2">
        <f t="shared" si="164"/>
        <v>4.9087499999999999E-2</v>
      </c>
      <c r="T256" s="13">
        <f t="shared" si="170"/>
        <v>0.5</v>
      </c>
      <c r="U256" s="2">
        <f t="shared" si="165"/>
        <v>7.0685999999999999E-2</v>
      </c>
      <c r="V256" s="13">
        <f t="shared" si="171"/>
        <v>0.5</v>
      </c>
      <c r="W256" s="20">
        <f t="shared" si="166"/>
        <v>3.1416000000000006E-2</v>
      </c>
      <c r="X256" s="22">
        <f t="shared" si="172"/>
        <v>1</v>
      </c>
      <c r="Y256" s="21">
        <f t="shared" si="167"/>
        <v>4.9087499999999999E-2</v>
      </c>
      <c r="Z256" s="22">
        <f t="shared" si="173"/>
        <v>1</v>
      </c>
      <c r="AA256" s="21">
        <f t="shared" si="168"/>
        <v>7.0685999999999999E-2</v>
      </c>
      <c r="AB256" s="22">
        <f t="shared" si="174"/>
        <v>1</v>
      </c>
    </row>
    <row r="257" spans="1:28" x14ac:dyDescent="0.15">
      <c r="A257" s="1">
        <v>6006</v>
      </c>
      <c r="C257" s="92" t="s">
        <v>401</v>
      </c>
      <c r="D257" s="94" t="s">
        <v>402</v>
      </c>
      <c r="E257" s="51" t="s">
        <v>387</v>
      </c>
      <c r="F257" s="51" t="s">
        <v>388</v>
      </c>
      <c r="G257" s="56">
        <f>ROUNDDOWN(((2/2)*(2/2)*PI()),1)</f>
        <v>3.1</v>
      </c>
      <c r="H257" s="52"/>
      <c r="I257" s="50">
        <f t="shared" si="157"/>
        <v>25</v>
      </c>
      <c r="J257" s="47">
        <f t="shared" si="158"/>
        <v>16</v>
      </c>
      <c r="K257" s="48">
        <f t="shared" si="159"/>
        <v>11</v>
      </c>
      <c r="L257" s="49"/>
      <c r="M257" s="50">
        <f t="shared" si="160"/>
        <v>49</v>
      </c>
      <c r="N257" s="47">
        <f t="shared" si="161"/>
        <v>32</v>
      </c>
      <c r="O257" s="47">
        <f t="shared" si="162"/>
        <v>22</v>
      </c>
      <c r="P257" s="23"/>
      <c r="Q257" s="2">
        <f t="shared" si="163"/>
        <v>3.1416000000000006E-2</v>
      </c>
      <c r="R257" s="13">
        <f t="shared" si="169"/>
        <v>0.5</v>
      </c>
      <c r="S257" s="2">
        <f t="shared" si="164"/>
        <v>4.9087499999999999E-2</v>
      </c>
      <c r="T257" s="13">
        <f t="shared" si="170"/>
        <v>0.5</v>
      </c>
      <c r="U257" s="2">
        <f t="shared" si="165"/>
        <v>7.0685999999999999E-2</v>
      </c>
      <c r="V257" s="13">
        <f t="shared" si="171"/>
        <v>0.5</v>
      </c>
      <c r="W257" s="20">
        <f t="shared" si="166"/>
        <v>3.1416000000000006E-2</v>
      </c>
      <c r="X257" s="22">
        <f t="shared" si="172"/>
        <v>1</v>
      </c>
      <c r="Y257" s="21">
        <f t="shared" si="167"/>
        <v>4.9087499999999999E-2</v>
      </c>
      <c r="Z257" s="22">
        <f t="shared" si="173"/>
        <v>1</v>
      </c>
      <c r="AA257" s="21">
        <f t="shared" si="168"/>
        <v>7.0685999999999999E-2</v>
      </c>
      <c r="AB257" s="22">
        <f t="shared" si="174"/>
        <v>1</v>
      </c>
    </row>
    <row r="258" spans="1:28" x14ac:dyDescent="0.15">
      <c r="A258" s="1">
        <v>6009</v>
      </c>
      <c r="C258" s="92" t="s">
        <v>403</v>
      </c>
      <c r="D258" s="94" t="s">
        <v>404</v>
      </c>
      <c r="E258" s="51" t="s">
        <v>391</v>
      </c>
      <c r="F258" s="51" t="s">
        <v>388</v>
      </c>
      <c r="G258" s="56">
        <f>ROUNDDOWN(((3/2)*(3/2)*PI()),1)</f>
        <v>7</v>
      </c>
      <c r="H258" s="52"/>
      <c r="I258" s="50">
        <f t="shared" si="157"/>
        <v>56</v>
      </c>
      <c r="J258" s="47">
        <f t="shared" si="158"/>
        <v>36</v>
      </c>
      <c r="K258" s="48">
        <f t="shared" si="159"/>
        <v>25</v>
      </c>
      <c r="L258" s="49"/>
      <c r="M258" s="50">
        <f t="shared" si="160"/>
        <v>111</v>
      </c>
      <c r="N258" s="47">
        <f t="shared" si="161"/>
        <v>71</v>
      </c>
      <c r="O258" s="47">
        <f t="shared" si="162"/>
        <v>50</v>
      </c>
      <c r="P258" s="23"/>
      <c r="Q258" s="2">
        <f t="shared" si="163"/>
        <v>3.1416000000000006E-2</v>
      </c>
      <c r="R258" s="13">
        <f t="shared" si="169"/>
        <v>0.5</v>
      </c>
      <c r="S258" s="2">
        <f t="shared" si="164"/>
        <v>4.9087499999999999E-2</v>
      </c>
      <c r="T258" s="13">
        <f t="shared" si="170"/>
        <v>0.5</v>
      </c>
      <c r="U258" s="2">
        <f t="shared" si="165"/>
        <v>7.0685999999999999E-2</v>
      </c>
      <c r="V258" s="13">
        <f t="shared" si="171"/>
        <v>0.5</v>
      </c>
      <c r="W258" s="20">
        <f t="shared" si="166"/>
        <v>3.1416000000000006E-2</v>
      </c>
      <c r="X258" s="22">
        <f t="shared" si="172"/>
        <v>1</v>
      </c>
      <c r="Y258" s="21">
        <f t="shared" si="167"/>
        <v>4.9087499999999999E-2</v>
      </c>
      <c r="Z258" s="22">
        <f t="shared" si="173"/>
        <v>1</v>
      </c>
      <c r="AA258" s="21">
        <f t="shared" si="168"/>
        <v>7.0685999999999999E-2</v>
      </c>
      <c r="AB258" s="22">
        <f t="shared" si="174"/>
        <v>1</v>
      </c>
    </row>
    <row r="259" spans="1:28" x14ac:dyDescent="0.15">
      <c r="A259" s="1">
        <v>6012</v>
      </c>
      <c r="C259" s="92" t="s">
        <v>405</v>
      </c>
      <c r="D259" s="94" t="s">
        <v>406</v>
      </c>
      <c r="E259" s="51" t="s">
        <v>394</v>
      </c>
      <c r="F259" s="51" t="s">
        <v>388</v>
      </c>
      <c r="G259" s="56">
        <f>ROUNDDOWN(((4/2)*(4/2)*PI()),1)</f>
        <v>12.5</v>
      </c>
      <c r="H259" s="52"/>
      <c r="I259" s="50">
        <f t="shared" si="157"/>
        <v>99</v>
      </c>
      <c r="J259" s="47">
        <f t="shared" si="158"/>
        <v>64</v>
      </c>
      <c r="K259" s="48">
        <f t="shared" si="159"/>
        <v>44</v>
      </c>
      <c r="L259" s="49"/>
      <c r="M259" s="50">
        <f t="shared" si="160"/>
        <v>199</v>
      </c>
      <c r="N259" s="47">
        <f t="shared" si="161"/>
        <v>127</v>
      </c>
      <c r="O259" s="47">
        <f t="shared" si="162"/>
        <v>88</v>
      </c>
      <c r="P259" s="23"/>
      <c r="Q259" s="2">
        <f t="shared" si="163"/>
        <v>3.1416000000000006E-2</v>
      </c>
      <c r="R259" s="13">
        <f t="shared" si="169"/>
        <v>0.5</v>
      </c>
      <c r="S259" s="2">
        <f t="shared" si="164"/>
        <v>4.9087499999999999E-2</v>
      </c>
      <c r="T259" s="13">
        <f t="shared" si="170"/>
        <v>0.5</v>
      </c>
      <c r="U259" s="2">
        <f t="shared" si="165"/>
        <v>7.0685999999999999E-2</v>
      </c>
      <c r="V259" s="13">
        <f t="shared" si="171"/>
        <v>0.5</v>
      </c>
      <c r="W259" s="20">
        <f t="shared" si="166"/>
        <v>3.1416000000000006E-2</v>
      </c>
      <c r="X259" s="22">
        <f t="shared" si="172"/>
        <v>1</v>
      </c>
      <c r="Y259" s="21">
        <f t="shared" si="167"/>
        <v>4.9087499999999999E-2</v>
      </c>
      <c r="Z259" s="22">
        <f t="shared" si="173"/>
        <v>1</v>
      </c>
      <c r="AA259" s="21">
        <f t="shared" si="168"/>
        <v>7.0685999999999999E-2</v>
      </c>
      <c r="AB259" s="22">
        <f t="shared" si="174"/>
        <v>1</v>
      </c>
    </row>
    <row r="260" spans="1:28" x14ac:dyDescent="0.15">
      <c r="A260" s="1">
        <v>10419</v>
      </c>
      <c r="C260" s="92" t="s">
        <v>407</v>
      </c>
      <c r="D260" s="94" t="s">
        <v>408</v>
      </c>
      <c r="E260" s="51" t="s">
        <v>288</v>
      </c>
      <c r="F260" s="51" t="s">
        <v>292</v>
      </c>
      <c r="G260" s="56">
        <f t="shared" ref="G260:G267" si="175">ROUNDDOWN((E260*F260),1)</f>
        <v>8.1999999999999993</v>
      </c>
      <c r="H260" s="52"/>
      <c r="I260" s="50">
        <f t="shared" si="157"/>
        <v>65</v>
      </c>
      <c r="J260" s="47">
        <f t="shared" si="158"/>
        <v>42</v>
      </c>
      <c r="K260" s="48">
        <f t="shared" si="159"/>
        <v>29</v>
      </c>
      <c r="L260" s="49"/>
      <c r="M260" s="50">
        <f t="shared" si="160"/>
        <v>131</v>
      </c>
      <c r="N260" s="47">
        <f t="shared" si="161"/>
        <v>84</v>
      </c>
      <c r="O260" s="47">
        <f t="shared" si="162"/>
        <v>58</v>
      </c>
      <c r="P260" s="23"/>
      <c r="Q260" s="2">
        <f t="shared" si="163"/>
        <v>3.1416000000000006E-2</v>
      </c>
      <c r="R260" s="13">
        <f t="shared" si="169"/>
        <v>0.5</v>
      </c>
      <c r="S260" s="2">
        <f t="shared" si="164"/>
        <v>4.9087499999999999E-2</v>
      </c>
      <c r="T260" s="13">
        <f t="shared" si="170"/>
        <v>0.5</v>
      </c>
      <c r="U260" s="2">
        <f t="shared" si="165"/>
        <v>7.0685999999999999E-2</v>
      </c>
      <c r="V260" s="13">
        <f t="shared" si="171"/>
        <v>0.5</v>
      </c>
      <c r="W260" s="20">
        <f t="shared" si="166"/>
        <v>3.1416000000000006E-2</v>
      </c>
      <c r="X260" s="22">
        <f t="shared" si="172"/>
        <v>1</v>
      </c>
      <c r="Y260" s="21">
        <f t="shared" si="167"/>
        <v>4.9087499999999999E-2</v>
      </c>
      <c r="Z260" s="22">
        <f t="shared" si="173"/>
        <v>1</v>
      </c>
      <c r="AA260" s="21">
        <f t="shared" si="168"/>
        <v>7.0685999999999999E-2</v>
      </c>
      <c r="AB260" s="22">
        <f t="shared" si="174"/>
        <v>1</v>
      </c>
    </row>
    <row r="261" spans="1:28" x14ac:dyDescent="0.15">
      <c r="A261" s="1">
        <v>10683</v>
      </c>
      <c r="C261" s="43" t="s">
        <v>409</v>
      </c>
      <c r="D261" s="93" t="s">
        <v>410</v>
      </c>
      <c r="E261" s="44" t="s">
        <v>411</v>
      </c>
      <c r="F261" s="44" t="s">
        <v>300</v>
      </c>
      <c r="G261" s="56">
        <f t="shared" si="175"/>
        <v>8.3000000000000007</v>
      </c>
      <c r="H261" s="52"/>
      <c r="I261" s="50">
        <f t="shared" si="157"/>
        <v>66</v>
      </c>
      <c r="J261" s="47">
        <f t="shared" si="158"/>
        <v>42</v>
      </c>
      <c r="K261" s="48">
        <f t="shared" si="159"/>
        <v>29</v>
      </c>
      <c r="L261" s="49"/>
      <c r="M261" s="50">
        <f t="shared" si="160"/>
        <v>132</v>
      </c>
      <c r="N261" s="47">
        <f t="shared" si="161"/>
        <v>85</v>
      </c>
      <c r="O261" s="47">
        <f t="shared" si="162"/>
        <v>59</v>
      </c>
      <c r="P261" s="23"/>
      <c r="Q261" s="2">
        <f t="shared" si="163"/>
        <v>3.1416000000000006E-2</v>
      </c>
      <c r="R261" s="13">
        <f t="shared" si="169"/>
        <v>0.5</v>
      </c>
      <c r="S261" s="2">
        <f t="shared" si="164"/>
        <v>4.9087499999999999E-2</v>
      </c>
      <c r="T261" s="13">
        <f t="shared" si="170"/>
        <v>0.5</v>
      </c>
      <c r="U261" s="2">
        <f t="shared" si="165"/>
        <v>7.0685999999999999E-2</v>
      </c>
      <c r="V261" s="13">
        <f t="shared" si="171"/>
        <v>0.5</v>
      </c>
      <c r="W261" s="20">
        <f t="shared" si="166"/>
        <v>3.1416000000000006E-2</v>
      </c>
      <c r="X261" s="22">
        <f t="shared" si="172"/>
        <v>1</v>
      </c>
      <c r="Y261" s="21">
        <f t="shared" si="167"/>
        <v>4.9087499999999999E-2</v>
      </c>
      <c r="Z261" s="22">
        <f t="shared" si="173"/>
        <v>1</v>
      </c>
      <c r="AA261" s="21">
        <f t="shared" si="168"/>
        <v>7.0685999999999999E-2</v>
      </c>
      <c r="AB261" s="22">
        <f t="shared" si="174"/>
        <v>1</v>
      </c>
    </row>
    <row r="262" spans="1:28" x14ac:dyDescent="0.15">
      <c r="A262" s="1">
        <v>11125</v>
      </c>
      <c r="C262" s="92" t="s">
        <v>412</v>
      </c>
      <c r="D262" s="94" t="s">
        <v>413</v>
      </c>
      <c r="E262" s="51" t="s">
        <v>414</v>
      </c>
      <c r="F262" s="51" t="s">
        <v>415</v>
      </c>
      <c r="G262" s="56">
        <f t="shared" si="175"/>
        <v>7.8</v>
      </c>
      <c r="H262" s="52"/>
      <c r="I262" s="50">
        <f t="shared" si="157"/>
        <v>62</v>
      </c>
      <c r="J262" s="47">
        <f t="shared" si="158"/>
        <v>40</v>
      </c>
      <c r="K262" s="48">
        <f t="shared" si="159"/>
        <v>28</v>
      </c>
      <c r="L262" s="49"/>
      <c r="M262" s="50">
        <f t="shared" si="160"/>
        <v>124</v>
      </c>
      <c r="N262" s="47">
        <f t="shared" si="161"/>
        <v>79</v>
      </c>
      <c r="O262" s="47">
        <f t="shared" si="162"/>
        <v>55</v>
      </c>
      <c r="P262" s="23"/>
      <c r="Q262" s="2">
        <f t="shared" si="163"/>
        <v>3.1416000000000006E-2</v>
      </c>
      <c r="R262" s="13">
        <f t="shared" si="169"/>
        <v>0.5</v>
      </c>
      <c r="S262" s="2">
        <f t="shared" si="164"/>
        <v>4.9087499999999999E-2</v>
      </c>
      <c r="T262" s="13">
        <f t="shared" si="170"/>
        <v>0.5</v>
      </c>
      <c r="U262" s="2">
        <f t="shared" si="165"/>
        <v>7.0685999999999999E-2</v>
      </c>
      <c r="V262" s="13">
        <f t="shared" si="171"/>
        <v>0.5</v>
      </c>
      <c r="W262" s="20">
        <f t="shared" si="166"/>
        <v>3.1416000000000006E-2</v>
      </c>
      <c r="X262" s="22">
        <f t="shared" si="172"/>
        <v>1</v>
      </c>
      <c r="Y262" s="21">
        <f t="shared" si="167"/>
        <v>4.9087499999999999E-2</v>
      </c>
      <c r="Z262" s="22">
        <f t="shared" si="173"/>
        <v>1</v>
      </c>
      <c r="AA262" s="21">
        <f t="shared" si="168"/>
        <v>7.0685999999999999E-2</v>
      </c>
      <c r="AB262" s="22">
        <f t="shared" si="174"/>
        <v>1</v>
      </c>
    </row>
    <row r="263" spans="1:28" x14ac:dyDescent="0.15">
      <c r="A263" s="1">
        <v>11153</v>
      </c>
      <c r="C263" s="43" t="s">
        <v>416</v>
      </c>
      <c r="D263" s="93" t="s">
        <v>417</v>
      </c>
      <c r="E263" s="44" t="s">
        <v>414</v>
      </c>
      <c r="F263" s="44" t="s">
        <v>295</v>
      </c>
      <c r="G263" s="45">
        <f t="shared" si="175"/>
        <v>5.2</v>
      </c>
      <c r="H263" s="52"/>
      <c r="I263" s="50">
        <f t="shared" si="157"/>
        <v>41</v>
      </c>
      <c r="J263" s="47">
        <f t="shared" si="158"/>
        <v>26</v>
      </c>
      <c r="K263" s="48">
        <f t="shared" si="159"/>
        <v>18</v>
      </c>
      <c r="L263" s="49"/>
      <c r="M263" s="50">
        <f t="shared" si="160"/>
        <v>83</v>
      </c>
      <c r="N263" s="47">
        <f t="shared" si="161"/>
        <v>53</v>
      </c>
      <c r="O263" s="47">
        <f t="shared" si="162"/>
        <v>37</v>
      </c>
      <c r="P263" s="23"/>
      <c r="Q263" s="2">
        <f t="shared" si="163"/>
        <v>3.1416000000000006E-2</v>
      </c>
      <c r="R263" s="13">
        <f t="shared" si="169"/>
        <v>0.5</v>
      </c>
      <c r="S263" s="2">
        <f t="shared" si="164"/>
        <v>4.9087499999999999E-2</v>
      </c>
      <c r="T263" s="13">
        <f t="shared" si="170"/>
        <v>0.5</v>
      </c>
      <c r="U263" s="2">
        <f t="shared" si="165"/>
        <v>7.0685999999999999E-2</v>
      </c>
      <c r="V263" s="13">
        <f t="shared" si="171"/>
        <v>0.5</v>
      </c>
      <c r="W263" s="20">
        <f t="shared" si="166"/>
        <v>3.1416000000000006E-2</v>
      </c>
      <c r="X263" s="22">
        <f t="shared" si="172"/>
        <v>1</v>
      </c>
      <c r="Y263" s="21">
        <f t="shared" si="167"/>
        <v>4.9087499999999999E-2</v>
      </c>
      <c r="Z263" s="22">
        <f t="shared" si="173"/>
        <v>1</v>
      </c>
      <c r="AA263" s="21">
        <f t="shared" si="168"/>
        <v>7.0685999999999999E-2</v>
      </c>
      <c r="AB263" s="22">
        <f t="shared" si="174"/>
        <v>1</v>
      </c>
    </row>
    <row r="264" spans="1:28" x14ac:dyDescent="0.15">
      <c r="A264" s="1">
        <v>11154</v>
      </c>
      <c r="C264" s="92" t="s">
        <v>418</v>
      </c>
      <c r="D264" s="94" t="s">
        <v>419</v>
      </c>
      <c r="E264" s="51" t="s">
        <v>414</v>
      </c>
      <c r="F264" s="51" t="s">
        <v>420</v>
      </c>
      <c r="G264" s="56">
        <f t="shared" si="175"/>
        <v>3.9</v>
      </c>
      <c r="H264" s="52"/>
      <c r="I264" s="50">
        <f t="shared" si="157"/>
        <v>31</v>
      </c>
      <c r="J264" s="47">
        <f t="shared" si="158"/>
        <v>20</v>
      </c>
      <c r="K264" s="48">
        <f t="shared" si="159"/>
        <v>14</v>
      </c>
      <c r="L264" s="49"/>
      <c r="M264" s="50">
        <f t="shared" si="160"/>
        <v>62</v>
      </c>
      <c r="N264" s="47">
        <f t="shared" si="161"/>
        <v>40</v>
      </c>
      <c r="O264" s="47">
        <f t="shared" si="162"/>
        <v>28</v>
      </c>
      <c r="P264" s="23"/>
      <c r="Q264" s="2">
        <f t="shared" si="163"/>
        <v>3.1416000000000006E-2</v>
      </c>
      <c r="R264" s="13">
        <f t="shared" si="169"/>
        <v>0.5</v>
      </c>
      <c r="S264" s="2">
        <f t="shared" si="164"/>
        <v>4.9087499999999999E-2</v>
      </c>
      <c r="T264" s="13">
        <f t="shared" si="170"/>
        <v>0.5</v>
      </c>
      <c r="U264" s="2">
        <f t="shared" si="165"/>
        <v>7.0685999999999999E-2</v>
      </c>
      <c r="V264" s="13">
        <f t="shared" si="171"/>
        <v>0.5</v>
      </c>
      <c r="W264" s="20">
        <f t="shared" si="166"/>
        <v>3.1416000000000006E-2</v>
      </c>
      <c r="X264" s="22">
        <f t="shared" si="172"/>
        <v>1</v>
      </c>
      <c r="Y264" s="21">
        <f t="shared" si="167"/>
        <v>4.9087499999999999E-2</v>
      </c>
      <c r="Z264" s="22">
        <f t="shared" si="173"/>
        <v>1</v>
      </c>
      <c r="AA264" s="21">
        <f t="shared" si="168"/>
        <v>7.0685999999999999E-2</v>
      </c>
      <c r="AB264" s="22">
        <f t="shared" si="174"/>
        <v>1</v>
      </c>
    </row>
    <row r="265" spans="1:28" x14ac:dyDescent="0.15">
      <c r="A265" s="1">
        <v>11157</v>
      </c>
      <c r="C265" s="92" t="s">
        <v>421</v>
      </c>
      <c r="D265" s="94" t="s">
        <v>422</v>
      </c>
      <c r="E265" s="51" t="s">
        <v>414</v>
      </c>
      <c r="F265" s="51" t="s">
        <v>291</v>
      </c>
      <c r="G265" s="56">
        <f t="shared" si="175"/>
        <v>4.9000000000000004</v>
      </c>
      <c r="H265" s="52"/>
      <c r="I265" s="50">
        <f t="shared" si="157"/>
        <v>39</v>
      </c>
      <c r="J265" s="47">
        <f t="shared" si="158"/>
        <v>25</v>
      </c>
      <c r="K265" s="48">
        <f t="shared" si="159"/>
        <v>17</v>
      </c>
      <c r="L265" s="49"/>
      <c r="M265" s="50">
        <f t="shared" si="160"/>
        <v>78</v>
      </c>
      <c r="N265" s="47">
        <f t="shared" si="161"/>
        <v>50</v>
      </c>
      <c r="O265" s="47">
        <f t="shared" si="162"/>
        <v>35</v>
      </c>
      <c r="P265" s="23"/>
      <c r="Q265" s="2">
        <f t="shared" si="163"/>
        <v>3.1416000000000006E-2</v>
      </c>
      <c r="R265" s="13">
        <f t="shared" si="169"/>
        <v>0.5</v>
      </c>
      <c r="S265" s="2">
        <f t="shared" si="164"/>
        <v>4.9087499999999999E-2</v>
      </c>
      <c r="T265" s="13">
        <f t="shared" si="170"/>
        <v>0.5</v>
      </c>
      <c r="U265" s="2">
        <f t="shared" si="165"/>
        <v>7.0685999999999999E-2</v>
      </c>
      <c r="V265" s="13">
        <f t="shared" si="171"/>
        <v>0.5</v>
      </c>
      <c r="W265" s="20">
        <f t="shared" si="166"/>
        <v>3.1416000000000006E-2</v>
      </c>
      <c r="X265" s="22">
        <f t="shared" si="172"/>
        <v>1</v>
      </c>
      <c r="Y265" s="21">
        <f t="shared" si="167"/>
        <v>4.9087499999999999E-2</v>
      </c>
      <c r="Z265" s="22">
        <f t="shared" si="173"/>
        <v>1</v>
      </c>
      <c r="AA265" s="21">
        <f t="shared" si="168"/>
        <v>7.0685999999999999E-2</v>
      </c>
      <c r="AB265" s="22">
        <f t="shared" si="174"/>
        <v>1</v>
      </c>
    </row>
    <row r="266" spans="1:28" x14ac:dyDescent="0.15">
      <c r="A266" s="1">
        <v>11225</v>
      </c>
      <c r="C266" s="92" t="s">
        <v>423</v>
      </c>
      <c r="D266" s="94" t="s">
        <v>424</v>
      </c>
      <c r="E266" s="51" t="s">
        <v>425</v>
      </c>
      <c r="F266" s="51" t="s">
        <v>300</v>
      </c>
      <c r="G266" s="56">
        <f t="shared" si="175"/>
        <v>4.0999999999999996</v>
      </c>
      <c r="H266" s="52"/>
      <c r="I266" s="50">
        <f t="shared" si="157"/>
        <v>33</v>
      </c>
      <c r="J266" s="47">
        <f t="shared" si="158"/>
        <v>21</v>
      </c>
      <c r="K266" s="48">
        <f t="shared" si="159"/>
        <v>15</v>
      </c>
      <c r="L266" s="49"/>
      <c r="M266" s="50">
        <f t="shared" si="160"/>
        <v>65</v>
      </c>
      <c r="N266" s="47">
        <f t="shared" si="161"/>
        <v>42</v>
      </c>
      <c r="O266" s="47">
        <f t="shared" si="162"/>
        <v>29</v>
      </c>
      <c r="P266" s="23"/>
      <c r="Q266" s="2">
        <f t="shared" si="163"/>
        <v>3.1416000000000006E-2</v>
      </c>
      <c r="R266" s="13">
        <f t="shared" si="169"/>
        <v>0.5</v>
      </c>
      <c r="S266" s="2">
        <f t="shared" si="164"/>
        <v>4.9087499999999999E-2</v>
      </c>
      <c r="T266" s="13">
        <f t="shared" si="170"/>
        <v>0.5</v>
      </c>
      <c r="U266" s="2">
        <f t="shared" si="165"/>
        <v>7.0685999999999999E-2</v>
      </c>
      <c r="V266" s="13">
        <f t="shared" si="171"/>
        <v>0.5</v>
      </c>
      <c r="W266" s="20">
        <f t="shared" si="166"/>
        <v>3.1416000000000006E-2</v>
      </c>
      <c r="X266" s="22">
        <f t="shared" si="172"/>
        <v>1</v>
      </c>
      <c r="Y266" s="21">
        <f t="shared" si="167"/>
        <v>4.9087499999999999E-2</v>
      </c>
      <c r="Z266" s="22">
        <f t="shared" si="173"/>
        <v>1</v>
      </c>
      <c r="AA266" s="21">
        <f t="shared" si="168"/>
        <v>7.0685999999999999E-2</v>
      </c>
      <c r="AB266" s="22">
        <f t="shared" si="174"/>
        <v>1</v>
      </c>
    </row>
    <row r="267" spans="1:28" x14ac:dyDescent="0.15">
      <c r="A267" s="1">
        <v>11225</v>
      </c>
      <c r="C267" s="92" t="s">
        <v>426</v>
      </c>
      <c r="D267" s="94" t="s">
        <v>427</v>
      </c>
      <c r="E267" s="51" t="s">
        <v>425</v>
      </c>
      <c r="F267" s="51" t="s">
        <v>300</v>
      </c>
      <c r="G267" s="56">
        <f t="shared" si="175"/>
        <v>4.0999999999999996</v>
      </c>
      <c r="H267" s="52"/>
      <c r="I267" s="50">
        <f t="shared" si="157"/>
        <v>33</v>
      </c>
      <c r="J267" s="47">
        <f t="shared" si="158"/>
        <v>21</v>
      </c>
      <c r="K267" s="48">
        <f t="shared" si="159"/>
        <v>15</v>
      </c>
      <c r="L267" s="49"/>
      <c r="M267" s="50">
        <f t="shared" si="160"/>
        <v>65</v>
      </c>
      <c r="N267" s="47">
        <f t="shared" si="161"/>
        <v>42</v>
      </c>
      <c r="O267" s="47">
        <f t="shared" si="162"/>
        <v>29</v>
      </c>
      <c r="P267" s="23"/>
      <c r="Q267" s="2">
        <f t="shared" si="163"/>
        <v>3.1416000000000006E-2</v>
      </c>
      <c r="R267" s="13">
        <f t="shared" si="169"/>
        <v>0.5</v>
      </c>
      <c r="S267" s="2">
        <f t="shared" si="164"/>
        <v>4.9087499999999999E-2</v>
      </c>
      <c r="T267" s="13">
        <f t="shared" si="170"/>
        <v>0.5</v>
      </c>
      <c r="U267" s="2">
        <f t="shared" si="165"/>
        <v>7.0685999999999999E-2</v>
      </c>
      <c r="V267" s="13">
        <f t="shared" si="171"/>
        <v>0.5</v>
      </c>
      <c r="W267" s="20">
        <f t="shared" si="166"/>
        <v>3.1416000000000006E-2</v>
      </c>
      <c r="X267" s="22">
        <f t="shared" si="172"/>
        <v>1</v>
      </c>
      <c r="Y267" s="21">
        <f t="shared" si="167"/>
        <v>4.9087499999999999E-2</v>
      </c>
      <c r="Z267" s="22">
        <f t="shared" si="173"/>
        <v>1</v>
      </c>
      <c r="AA267" s="21">
        <f t="shared" si="168"/>
        <v>7.0685999999999999E-2</v>
      </c>
      <c r="AB267" s="22">
        <f t="shared" si="174"/>
        <v>1</v>
      </c>
    </row>
    <row r="268" spans="1:28" x14ac:dyDescent="0.15">
      <c r="A268" s="1">
        <v>11228</v>
      </c>
      <c r="C268" s="92" t="s">
        <v>428</v>
      </c>
      <c r="D268" s="94" t="s">
        <v>429</v>
      </c>
      <c r="E268" s="51" t="s">
        <v>391</v>
      </c>
      <c r="F268" s="51" t="s">
        <v>388</v>
      </c>
      <c r="G268" s="56">
        <f>ROUNDDOWN(((3/2)*(3/2)*PI()),1)</f>
        <v>7</v>
      </c>
      <c r="H268" s="52"/>
      <c r="I268" s="50">
        <f t="shared" si="157"/>
        <v>56</v>
      </c>
      <c r="J268" s="47">
        <f t="shared" si="158"/>
        <v>36</v>
      </c>
      <c r="K268" s="48">
        <f t="shared" si="159"/>
        <v>25</v>
      </c>
      <c r="L268" s="49"/>
      <c r="M268" s="50">
        <f t="shared" si="160"/>
        <v>111</v>
      </c>
      <c r="N268" s="47">
        <f t="shared" si="161"/>
        <v>71</v>
      </c>
      <c r="O268" s="47">
        <f t="shared" si="162"/>
        <v>50</v>
      </c>
      <c r="P268" s="23"/>
      <c r="Q268" s="2">
        <f t="shared" si="163"/>
        <v>3.1416000000000006E-2</v>
      </c>
      <c r="R268" s="13">
        <f t="shared" si="169"/>
        <v>0.5</v>
      </c>
      <c r="S268" s="2">
        <f t="shared" si="164"/>
        <v>4.9087499999999999E-2</v>
      </c>
      <c r="T268" s="13">
        <f t="shared" si="170"/>
        <v>0.5</v>
      </c>
      <c r="U268" s="2">
        <f t="shared" si="165"/>
        <v>7.0685999999999999E-2</v>
      </c>
      <c r="V268" s="13">
        <f t="shared" si="171"/>
        <v>0.5</v>
      </c>
      <c r="W268" s="20">
        <f t="shared" ref="W268:W289" si="176">$W$7</f>
        <v>3.1416000000000006E-2</v>
      </c>
      <c r="X268" s="22">
        <f t="shared" si="172"/>
        <v>1</v>
      </c>
      <c r="Y268" s="21">
        <f t="shared" ref="Y268:Y289" si="177">$Y$7</f>
        <v>4.9087499999999999E-2</v>
      </c>
      <c r="Z268" s="22">
        <f t="shared" si="173"/>
        <v>1</v>
      </c>
      <c r="AA268" s="21">
        <f t="shared" ref="AA268:AA289" si="178">$AA$7</f>
        <v>7.0685999999999999E-2</v>
      </c>
      <c r="AB268" s="22">
        <f t="shared" si="174"/>
        <v>1</v>
      </c>
    </row>
    <row r="269" spans="1:28" x14ac:dyDescent="0.15">
      <c r="A269" s="1">
        <v>11230</v>
      </c>
      <c r="C269" s="92" t="s">
        <v>430</v>
      </c>
      <c r="D269" s="94" t="s">
        <v>431</v>
      </c>
      <c r="E269" s="51" t="s">
        <v>414</v>
      </c>
      <c r="F269" s="51" t="s">
        <v>300</v>
      </c>
      <c r="G269" s="56">
        <f>ROUNDDOWN((E269*F269),1)</f>
        <v>9.8000000000000007</v>
      </c>
      <c r="H269" s="52"/>
      <c r="I269" s="50">
        <f t="shared" si="157"/>
        <v>78</v>
      </c>
      <c r="J269" s="47">
        <f t="shared" si="158"/>
        <v>50</v>
      </c>
      <c r="K269" s="48">
        <f t="shared" si="159"/>
        <v>35</v>
      </c>
      <c r="L269" s="49"/>
      <c r="M269" s="50">
        <f t="shared" si="160"/>
        <v>156</v>
      </c>
      <c r="N269" s="47">
        <f t="shared" si="161"/>
        <v>100</v>
      </c>
      <c r="O269" s="47">
        <f t="shared" si="162"/>
        <v>69</v>
      </c>
      <c r="P269" s="23"/>
      <c r="Q269" s="2">
        <f t="shared" si="163"/>
        <v>3.1416000000000006E-2</v>
      </c>
      <c r="R269" s="13">
        <f t="shared" si="169"/>
        <v>0.5</v>
      </c>
      <c r="S269" s="2">
        <f t="shared" si="164"/>
        <v>4.9087499999999999E-2</v>
      </c>
      <c r="T269" s="13">
        <f t="shared" si="170"/>
        <v>0.5</v>
      </c>
      <c r="U269" s="2">
        <f t="shared" si="165"/>
        <v>7.0685999999999999E-2</v>
      </c>
      <c r="V269" s="13">
        <f t="shared" si="171"/>
        <v>0.5</v>
      </c>
      <c r="W269" s="20">
        <f t="shared" si="176"/>
        <v>3.1416000000000006E-2</v>
      </c>
      <c r="X269" s="22">
        <f t="shared" si="172"/>
        <v>1</v>
      </c>
      <c r="Y269" s="21">
        <f t="shared" si="177"/>
        <v>4.9087499999999999E-2</v>
      </c>
      <c r="Z269" s="22">
        <f t="shared" si="173"/>
        <v>1</v>
      </c>
      <c r="AA269" s="21">
        <f t="shared" si="178"/>
        <v>7.0685999999999999E-2</v>
      </c>
      <c r="AB269" s="22">
        <f t="shared" si="174"/>
        <v>1</v>
      </c>
    </row>
    <row r="270" spans="1:28" x14ac:dyDescent="0.15">
      <c r="A270" s="1">
        <v>11799</v>
      </c>
      <c r="C270" s="92" t="s">
        <v>432</v>
      </c>
      <c r="D270" s="94" t="s">
        <v>433</v>
      </c>
      <c r="E270" s="51" t="s">
        <v>308</v>
      </c>
      <c r="F270" s="51" t="s">
        <v>434</v>
      </c>
      <c r="G270" s="56">
        <f>ROUNDDOWN((E270*F270),1)</f>
        <v>5</v>
      </c>
      <c r="H270" s="52"/>
      <c r="I270" s="50">
        <f t="shared" si="157"/>
        <v>40</v>
      </c>
      <c r="J270" s="47">
        <f t="shared" si="158"/>
        <v>25</v>
      </c>
      <c r="K270" s="48">
        <f t="shared" si="159"/>
        <v>18</v>
      </c>
      <c r="L270" s="49"/>
      <c r="M270" s="50">
        <f t="shared" si="160"/>
        <v>80</v>
      </c>
      <c r="N270" s="47">
        <f t="shared" si="161"/>
        <v>51</v>
      </c>
      <c r="O270" s="47">
        <f t="shared" si="162"/>
        <v>35</v>
      </c>
      <c r="P270" s="23"/>
      <c r="Q270" s="2">
        <f t="shared" si="163"/>
        <v>3.1416000000000006E-2</v>
      </c>
      <c r="R270" s="13">
        <f t="shared" si="169"/>
        <v>0.5</v>
      </c>
      <c r="S270" s="2">
        <f t="shared" si="164"/>
        <v>4.9087499999999999E-2</v>
      </c>
      <c r="T270" s="13">
        <f t="shared" si="170"/>
        <v>0.5</v>
      </c>
      <c r="U270" s="2">
        <f t="shared" si="165"/>
        <v>7.0685999999999999E-2</v>
      </c>
      <c r="V270" s="13">
        <f t="shared" si="171"/>
        <v>0.5</v>
      </c>
      <c r="W270" s="20">
        <f t="shared" si="176"/>
        <v>3.1416000000000006E-2</v>
      </c>
      <c r="X270" s="22">
        <f t="shared" si="172"/>
        <v>1</v>
      </c>
      <c r="Y270" s="21">
        <f t="shared" si="177"/>
        <v>4.9087499999999999E-2</v>
      </c>
      <c r="Z270" s="22">
        <f t="shared" si="173"/>
        <v>1</v>
      </c>
      <c r="AA270" s="21">
        <f t="shared" si="178"/>
        <v>7.0685999999999999E-2</v>
      </c>
      <c r="AB270" s="22">
        <f t="shared" si="174"/>
        <v>1</v>
      </c>
    </row>
    <row r="271" spans="1:28" x14ac:dyDescent="0.15">
      <c r="A271" s="1">
        <v>12210</v>
      </c>
      <c r="C271" s="92" t="s">
        <v>435</v>
      </c>
      <c r="D271" s="94" t="s">
        <v>436</v>
      </c>
      <c r="E271" s="51" t="s">
        <v>437</v>
      </c>
      <c r="F271" s="51" t="s">
        <v>434</v>
      </c>
      <c r="G271" s="56">
        <f>ROUNDDOWN((E271*F271),1)</f>
        <v>4.5999999999999996</v>
      </c>
      <c r="H271" s="52"/>
      <c r="I271" s="50">
        <f t="shared" si="157"/>
        <v>37</v>
      </c>
      <c r="J271" s="47">
        <f t="shared" si="158"/>
        <v>23</v>
      </c>
      <c r="K271" s="48">
        <f t="shared" si="159"/>
        <v>16</v>
      </c>
      <c r="L271" s="49"/>
      <c r="M271" s="50">
        <f t="shared" si="160"/>
        <v>73</v>
      </c>
      <c r="N271" s="47">
        <f t="shared" si="161"/>
        <v>47</v>
      </c>
      <c r="O271" s="47">
        <f t="shared" si="162"/>
        <v>33</v>
      </c>
      <c r="P271" s="23"/>
      <c r="Q271" s="2">
        <f t="shared" si="163"/>
        <v>3.1416000000000006E-2</v>
      </c>
      <c r="R271" s="13">
        <f t="shared" si="169"/>
        <v>0.5</v>
      </c>
      <c r="S271" s="2">
        <f t="shared" si="164"/>
        <v>4.9087499999999999E-2</v>
      </c>
      <c r="T271" s="13">
        <f t="shared" si="170"/>
        <v>0.5</v>
      </c>
      <c r="U271" s="2">
        <f t="shared" si="165"/>
        <v>7.0685999999999999E-2</v>
      </c>
      <c r="V271" s="13">
        <f t="shared" si="171"/>
        <v>0.5</v>
      </c>
      <c r="W271" s="20">
        <f t="shared" si="176"/>
        <v>3.1416000000000006E-2</v>
      </c>
      <c r="X271" s="22">
        <f t="shared" si="172"/>
        <v>1</v>
      </c>
      <c r="Y271" s="21">
        <f t="shared" si="177"/>
        <v>4.9087499999999999E-2</v>
      </c>
      <c r="Z271" s="22">
        <f t="shared" si="173"/>
        <v>1</v>
      </c>
      <c r="AA271" s="21">
        <f t="shared" si="178"/>
        <v>7.0685999999999999E-2</v>
      </c>
      <c r="AB271" s="22">
        <f t="shared" si="174"/>
        <v>1</v>
      </c>
    </row>
    <row r="272" spans="1:28" x14ac:dyDescent="0.15">
      <c r="A272" s="1">
        <v>12228</v>
      </c>
      <c r="C272" s="92" t="s">
        <v>438</v>
      </c>
      <c r="D272" s="94" t="s">
        <v>439</v>
      </c>
      <c r="E272" s="51" t="s">
        <v>70</v>
      </c>
      <c r="F272" s="51" t="s">
        <v>309</v>
      </c>
      <c r="G272" s="56">
        <v>3.1</v>
      </c>
      <c r="H272" s="52"/>
      <c r="I272" s="50">
        <f t="shared" si="157"/>
        <v>25</v>
      </c>
      <c r="J272" s="47">
        <f t="shared" si="158"/>
        <v>16</v>
      </c>
      <c r="K272" s="48">
        <f t="shared" si="159"/>
        <v>11</v>
      </c>
      <c r="L272" s="49"/>
      <c r="M272" s="50">
        <f t="shared" si="160"/>
        <v>49</v>
      </c>
      <c r="N272" s="47">
        <f t="shared" si="161"/>
        <v>32</v>
      </c>
      <c r="O272" s="47">
        <f t="shared" si="162"/>
        <v>22</v>
      </c>
      <c r="P272" s="23"/>
      <c r="Q272" s="2">
        <f t="shared" si="163"/>
        <v>3.1416000000000006E-2</v>
      </c>
      <c r="R272" s="13">
        <f t="shared" si="169"/>
        <v>0.5</v>
      </c>
      <c r="S272" s="2">
        <f t="shared" si="164"/>
        <v>4.9087499999999999E-2</v>
      </c>
      <c r="T272" s="13">
        <f t="shared" si="170"/>
        <v>0.5</v>
      </c>
      <c r="U272" s="2">
        <f t="shared" si="165"/>
        <v>7.0685999999999999E-2</v>
      </c>
      <c r="V272" s="13">
        <f t="shared" si="171"/>
        <v>0.5</v>
      </c>
      <c r="W272" s="20">
        <f t="shared" si="176"/>
        <v>3.1416000000000006E-2</v>
      </c>
      <c r="X272" s="22">
        <f t="shared" si="172"/>
        <v>1</v>
      </c>
      <c r="Y272" s="21">
        <f t="shared" si="177"/>
        <v>4.9087499999999999E-2</v>
      </c>
      <c r="Z272" s="22">
        <f t="shared" si="173"/>
        <v>1</v>
      </c>
      <c r="AA272" s="21">
        <f t="shared" si="178"/>
        <v>7.0685999999999999E-2</v>
      </c>
      <c r="AB272" s="22">
        <f t="shared" si="174"/>
        <v>1</v>
      </c>
    </row>
    <row r="273" spans="1:28" x14ac:dyDescent="0.15">
      <c r="A273" s="1">
        <v>12340</v>
      </c>
      <c r="C273" s="92" t="s">
        <v>440</v>
      </c>
      <c r="D273" s="94" t="s">
        <v>441</v>
      </c>
      <c r="E273" s="51" t="s">
        <v>70</v>
      </c>
      <c r="F273" s="51" t="s">
        <v>65</v>
      </c>
      <c r="G273" s="56">
        <v>6.6</v>
      </c>
      <c r="H273" s="52"/>
      <c r="I273" s="50">
        <f t="shared" si="157"/>
        <v>53</v>
      </c>
      <c r="J273" s="47">
        <f t="shared" si="158"/>
        <v>34</v>
      </c>
      <c r="K273" s="48">
        <f t="shared" si="159"/>
        <v>23</v>
      </c>
      <c r="L273" s="49"/>
      <c r="M273" s="50">
        <f t="shared" si="160"/>
        <v>105</v>
      </c>
      <c r="N273" s="47">
        <f t="shared" si="161"/>
        <v>67</v>
      </c>
      <c r="O273" s="47">
        <f t="shared" si="162"/>
        <v>47</v>
      </c>
      <c r="P273" s="23"/>
      <c r="Q273" s="2">
        <f t="shared" si="163"/>
        <v>3.1416000000000006E-2</v>
      </c>
      <c r="R273" s="13">
        <f t="shared" si="169"/>
        <v>0.5</v>
      </c>
      <c r="S273" s="2">
        <f t="shared" si="164"/>
        <v>4.9087499999999999E-2</v>
      </c>
      <c r="T273" s="13">
        <f t="shared" si="170"/>
        <v>0.5</v>
      </c>
      <c r="U273" s="2">
        <f t="shared" si="165"/>
        <v>7.0685999999999999E-2</v>
      </c>
      <c r="V273" s="13">
        <f t="shared" si="171"/>
        <v>0.5</v>
      </c>
      <c r="W273" s="20">
        <f t="shared" si="176"/>
        <v>3.1416000000000006E-2</v>
      </c>
      <c r="X273" s="22">
        <f t="shared" si="172"/>
        <v>1</v>
      </c>
      <c r="Y273" s="21">
        <f t="shared" si="177"/>
        <v>4.9087499999999999E-2</v>
      </c>
      <c r="Z273" s="22">
        <f t="shared" si="173"/>
        <v>1</v>
      </c>
      <c r="AA273" s="21">
        <f t="shared" si="178"/>
        <v>7.0685999999999999E-2</v>
      </c>
      <c r="AB273" s="22">
        <f t="shared" si="174"/>
        <v>1</v>
      </c>
    </row>
    <row r="274" spans="1:28" x14ac:dyDescent="0.15">
      <c r="A274" s="1">
        <v>12341</v>
      </c>
      <c r="C274" s="92" t="s">
        <v>442</v>
      </c>
      <c r="D274" s="94" t="s">
        <v>443</v>
      </c>
      <c r="E274" s="51" t="s">
        <v>444</v>
      </c>
      <c r="F274" s="51" t="s">
        <v>445</v>
      </c>
      <c r="G274" s="56">
        <f>ROUNDDOWN((E274*F274),1)</f>
        <v>7.1</v>
      </c>
      <c r="H274" s="52"/>
      <c r="I274" s="50">
        <f t="shared" si="157"/>
        <v>56</v>
      </c>
      <c r="J274" s="47">
        <f t="shared" si="158"/>
        <v>36</v>
      </c>
      <c r="K274" s="48">
        <f t="shared" si="159"/>
        <v>25</v>
      </c>
      <c r="L274" s="46"/>
      <c r="M274" s="50">
        <f t="shared" si="160"/>
        <v>113</v>
      </c>
      <c r="N274" s="47">
        <f t="shared" si="161"/>
        <v>72</v>
      </c>
      <c r="O274" s="47">
        <f t="shared" si="162"/>
        <v>50</v>
      </c>
      <c r="P274" s="23"/>
      <c r="Q274" s="2">
        <f t="shared" si="163"/>
        <v>3.1416000000000006E-2</v>
      </c>
      <c r="R274" s="13">
        <f t="shared" si="169"/>
        <v>0.5</v>
      </c>
      <c r="S274" s="2">
        <f t="shared" si="164"/>
        <v>4.9087499999999999E-2</v>
      </c>
      <c r="T274" s="13">
        <f t="shared" si="170"/>
        <v>0.5</v>
      </c>
      <c r="U274" s="2">
        <f t="shared" si="165"/>
        <v>7.0685999999999999E-2</v>
      </c>
      <c r="V274" s="13">
        <f t="shared" si="171"/>
        <v>0.5</v>
      </c>
      <c r="W274" s="20">
        <f t="shared" si="176"/>
        <v>3.1416000000000006E-2</v>
      </c>
      <c r="X274" s="22">
        <f t="shared" si="172"/>
        <v>1</v>
      </c>
      <c r="Y274" s="21">
        <f t="shared" si="177"/>
        <v>4.9087499999999999E-2</v>
      </c>
      <c r="Z274" s="22">
        <f t="shared" si="173"/>
        <v>1</v>
      </c>
      <c r="AA274" s="21">
        <f t="shared" si="178"/>
        <v>7.0685999999999999E-2</v>
      </c>
      <c r="AB274" s="22">
        <f t="shared" si="174"/>
        <v>1</v>
      </c>
    </row>
    <row r="275" spans="1:28" ht="14" thickBot="1" x14ac:dyDescent="0.2">
      <c r="A275" s="1">
        <v>12370</v>
      </c>
      <c r="C275" s="144" t="s">
        <v>446</v>
      </c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6"/>
      <c r="P275" s="23"/>
      <c r="Q275" s="2">
        <f t="shared" si="163"/>
        <v>3.1416000000000006E-2</v>
      </c>
      <c r="R275" s="13">
        <f t="shared" si="169"/>
        <v>0.5</v>
      </c>
      <c r="S275" s="2">
        <f t="shared" si="164"/>
        <v>4.9087499999999999E-2</v>
      </c>
      <c r="T275" s="13">
        <f t="shared" si="170"/>
        <v>0.5</v>
      </c>
      <c r="U275" s="2">
        <f t="shared" si="165"/>
        <v>7.0685999999999999E-2</v>
      </c>
      <c r="V275" s="13">
        <f t="shared" si="171"/>
        <v>0.5</v>
      </c>
      <c r="W275" s="20">
        <f t="shared" si="176"/>
        <v>3.1416000000000006E-2</v>
      </c>
      <c r="X275" s="22">
        <f t="shared" si="172"/>
        <v>1</v>
      </c>
      <c r="Y275" s="21">
        <f t="shared" si="177"/>
        <v>4.9087499999999999E-2</v>
      </c>
      <c r="Z275" s="22">
        <f t="shared" si="173"/>
        <v>1</v>
      </c>
      <c r="AA275" s="21">
        <f t="shared" si="178"/>
        <v>7.0685999999999999E-2</v>
      </c>
      <c r="AB275" s="22">
        <f t="shared" si="174"/>
        <v>1</v>
      </c>
    </row>
    <row r="276" spans="1:28" ht="14" thickTop="1" x14ac:dyDescent="0.15">
      <c r="A276" s="1">
        <v>12891</v>
      </c>
      <c r="C276" s="43" t="s">
        <v>447</v>
      </c>
      <c r="D276" s="93" t="s">
        <v>448</v>
      </c>
      <c r="E276" s="44" t="s">
        <v>279</v>
      </c>
      <c r="F276" s="44" t="s">
        <v>445</v>
      </c>
      <c r="G276" s="45">
        <f t="shared" ref="G276:G285" si="179">ROUNDDOWN((E276*F276),1)</f>
        <v>8.6</v>
      </c>
      <c r="H276" s="46"/>
      <c r="I276" s="50">
        <f>ROUND((((G276/Q276)*0.5)*R276),0)</f>
        <v>68</v>
      </c>
      <c r="J276" s="47">
        <f>ROUND((((G276/S276)*0.5)*T276),0)</f>
        <v>44</v>
      </c>
      <c r="K276" s="48">
        <f>ROUND((((G276/U276)*0.5)*V276),0)</f>
        <v>30</v>
      </c>
      <c r="L276" s="49"/>
      <c r="M276" s="50">
        <f>ROUND((((G276/W276)*0.5)*X276),0)</f>
        <v>137</v>
      </c>
      <c r="N276" s="47">
        <f>ROUND((((G276/Y276)*0.5)*Z276),0)</f>
        <v>88</v>
      </c>
      <c r="O276" s="47">
        <f>ROUND((((G276/AA276)*0.5)*AB276),0)</f>
        <v>61</v>
      </c>
      <c r="P276" s="23"/>
      <c r="Q276" s="2">
        <f t="shared" si="163"/>
        <v>3.1416000000000006E-2</v>
      </c>
      <c r="R276" s="13">
        <f t="shared" si="169"/>
        <v>0.5</v>
      </c>
      <c r="S276" s="2">
        <f t="shared" si="164"/>
        <v>4.9087499999999999E-2</v>
      </c>
      <c r="T276" s="13">
        <f t="shared" si="170"/>
        <v>0.5</v>
      </c>
      <c r="U276" s="2">
        <f t="shared" si="165"/>
        <v>7.0685999999999999E-2</v>
      </c>
      <c r="V276" s="13">
        <f t="shared" si="171"/>
        <v>0.5</v>
      </c>
      <c r="W276" s="20">
        <f t="shared" si="176"/>
        <v>3.1416000000000006E-2</v>
      </c>
      <c r="X276" s="22">
        <f t="shared" si="172"/>
        <v>1</v>
      </c>
      <c r="Y276" s="21">
        <f t="shared" si="177"/>
        <v>4.9087499999999999E-2</v>
      </c>
      <c r="Z276" s="22">
        <f t="shared" si="173"/>
        <v>1</v>
      </c>
      <c r="AA276" s="21">
        <f t="shared" si="178"/>
        <v>7.0685999999999999E-2</v>
      </c>
      <c r="AB276" s="22">
        <f t="shared" si="174"/>
        <v>1</v>
      </c>
    </row>
    <row r="277" spans="1:28" x14ac:dyDescent="0.15">
      <c r="A277" s="1">
        <v>13079</v>
      </c>
      <c r="C277" s="92" t="s">
        <v>449</v>
      </c>
      <c r="D277" s="94" t="s">
        <v>450</v>
      </c>
      <c r="E277" s="51" t="s">
        <v>65</v>
      </c>
      <c r="F277" s="51" t="s">
        <v>451</v>
      </c>
      <c r="G277" s="45">
        <f t="shared" si="179"/>
        <v>34.200000000000003</v>
      </c>
      <c r="H277" s="52"/>
      <c r="I277" s="50">
        <f t="shared" ref="I277:I285" si="180">ROUND((((G277/Q277)*0.5)*R277),0)</f>
        <v>272</v>
      </c>
      <c r="J277" s="47">
        <f t="shared" ref="J277:J285" si="181">ROUND((((G277/S277)*0.5)*T277),0)</f>
        <v>174</v>
      </c>
      <c r="K277" s="48">
        <f t="shared" ref="K277:K285" si="182">ROUND((((G277/U277)*0.5)*V277),0)</f>
        <v>121</v>
      </c>
      <c r="L277" s="49"/>
      <c r="M277" s="50">
        <f t="shared" ref="M277:M285" si="183">ROUND((((G277/W277)*0.5)*X277),0)</f>
        <v>544</v>
      </c>
      <c r="N277" s="47">
        <f t="shared" ref="N277:N285" si="184">ROUND((((G277/Y277)*0.5)*Z277),0)</f>
        <v>348</v>
      </c>
      <c r="O277" s="47">
        <f t="shared" ref="O277:O285" si="185">ROUND((((G277/AA277)*0.5)*AB277),0)</f>
        <v>242</v>
      </c>
      <c r="P277" s="23"/>
      <c r="Q277" s="2">
        <f t="shared" si="163"/>
        <v>3.1416000000000006E-2</v>
      </c>
      <c r="R277" s="13">
        <f t="shared" si="169"/>
        <v>0.5</v>
      </c>
      <c r="S277" s="2">
        <f t="shared" si="164"/>
        <v>4.9087499999999999E-2</v>
      </c>
      <c r="T277" s="13">
        <f t="shared" si="170"/>
        <v>0.5</v>
      </c>
      <c r="U277" s="2">
        <f t="shared" si="165"/>
        <v>7.0685999999999999E-2</v>
      </c>
      <c r="V277" s="13">
        <f t="shared" si="171"/>
        <v>0.5</v>
      </c>
      <c r="W277" s="20">
        <f t="shared" si="176"/>
        <v>3.1416000000000006E-2</v>
      </c>
      <c r="X277" s="22">
        <f t="shared" si="172"/>
        <v>1</v>
      </c>
      <c r="Y277" s="21">
        <f t="shared" si="177"/>
        <v>4.9087499999999999E-2</v>
      </c>
      <c r="Z277" s="22">
        <f t="shared" si="173"/>
        <v>1</v>
      </c>
      <c r="AA277" s="21">
        <f t="shared" si="178"/>
        <v>7.0685999999999999E-2</v>
      </c>
      <c r="AB277" s="22">
        <f t="shared" si="174"/>
        <v>1</v>
      </c>
    </row>
    <row r="278" spans="1:28" x14ac:dyDescent="0.15">
      <c r="C278" s="92" t="s">
        <v>452</v>
      </c>
      <c r="D278" s="94" t="s">
        <v>453</v>
      </c>
      <c r="E278" s="51" t="s">
        <v>454</v>
      </c>
      <c r="F278" s="51" t="s">
        <v>454</v>
      </c>
      <c r="G278" s="45">
        <f t="shared" si="179"/>
        <v>15.2</v>
      </c>
      <c r="H278" s="52"/>
      <c r="I278" s="50">
        <f t="shared" si="180"/>
        <v>121</v>
      </c>
      <c r="J278" s="47">
        <f t="shared" si="181"/>
        <v>77</v>
      </c>
      <c r="K278" s="48">
        <f t="shared" si="182"/>
        <v>54</v>
      </c>
      <c r="L278" s="49"/>
      <c r="M278" s="50">
        <f t="shared" si="183"/>
        <v>242</v>
      </c>
      <c r="N278" s="47">
        <f t="shared" si="184"/>
        <v>155</v>
      </c>
      <c r="O278" s="47">
        <f t="shared" si="185"/>
        <v>108</v>
      </c>
      <c r="P278" s="23"/>
      <c r="Q278" s="2">
        <f>$Q$7</f>
        <v>3.1416000000000006E-2</v>
      </c>
      <c r="R278" s="13">
        <f t="shared" si="169"/>
        <v>0.5</v>
      </c>
      <c r="S278" s="2">
        <f>$S$7</f>
        <v>4.9087499999999999E-2</v>
      </c>
      <c r="T278" s="13">
        <f t="shared" si="170"/>
        <v>0.5</v>
      </c>
      <c r="U278" s="2">
        <f>$U$7</f>
        <v>7.0685999999999999E-2</v>
      </c>
      <c r="V278" s="13">
        <f t="shared" si="171"/>
        <v>0.5</v>
      </c>
      <c r="W278" s="20">
        <f>$W$7</f>
        <v>3.1416000000000006E-2</v>
      </c>
      <c r="X278" s="22">
        <f t="shared" si="172"/>
        <v>1</v>
      </c>
      <c r="Y278" s="21">
        <f>$Y$7</f>
        <v>4.9087499999999999E-2</v>
      </c>
      <c r="Z278" s="22">
        <f t="shared" si="173"/>
        <v>1</v>
      </c>
      <c r="AA278" s="21">
        <f>$AA$7</f>
        <v>7.0685999999999999E-2</v>
      </c>
      <c r="AB278" s="22">
        <f t="shared" si="174"/>
        <v>1</v>
      </c>
    </row>
    <row r="279" spans="1:28" x14ac:dyDescent="0.15">
      <c r="A279" s="1">
        <v>10812</v>
      </c>
      <c r="C279" s="92" t="s">
        <v>455</v>
      </c>
      <c r="D279" s="94" t="s">
        <v>456</v>
      </c>
      <c r="E279" s="51" t="s">
        <v>457</v>
      </c>
      <c r="F279" s="51" t="s">
        <v>454</v>
      </c>
      <c r="G279" s="45">
        <f t="shared" si="179"/>
        <v>29.2</v>
      </c>
      <c r="H279" s="52"/>
      <c r="I279" s="50">
        <f t="shared" si="180"/>
        <v>232</v>
      </c>
      <c r="J279" s="47">
        <f t="shared" si="181"/>
        <v>149</v>
      </c>
      <c r="K279" s="48">
        <f t="shared" si="182"/>
        <v>103</v>
      </c>
      <c r="L279" s="49"/>
      <c r="M279" s="50">
        <f t="shared" si="183"/>
        <v>465</v>
      </c>
      <c r="N279" s="47">
        <f t="shared" si="184"/>
        <v>297</v>
      </c>
      <c r="O279" s="47">
        <f t="shared" si="185"/>
        <v>207</v>
      </c>
      <c r="P279" s="23"/>
      <c r="Q279" s="2">
        <f>$Q$7</f>
        <v>3.1416000000000006E-2</v>
      </c>
      <c r="R279" s="13">
        <f t="shared" si="169"/>
        <v>0.5</v>
      </c>
      <c r="S279" s="2">
        <f>$S$7</f>
        <v>4.9087499999999999E-2</v>
      </c>
      <c r="T279" s="13">
        <f t="shared" si="170"/>
        <v>0.5</v>
      </c>
      <c r="U279" s="2">
        <f>$U$7</f>
        <v>7.0685999999999999E-2</v>
      </c>
      <c r="V279" s="13">
        <f t="shared" si="171"/>
        <v>0.5</v>
      </c>
      <c r="W279" s="20">
        <f>$W$7</f>
        <v>3.1416000000000006E-2</v>
      </c>
      <c r="X279" s="22">
        <f t="shared" si="172"/>
        <v>1</v>
      </c>
      <c r="Y279" s="21">
        <f>$Y$7</f>
        <v>4.9087499999999999E-2</v>
      </c>
      <c r="Z279" s="22">
        <f t="shared" si="173"/>
        <v>1</v>
      </c>
      <c r="AA279" s="21">
        <f>$AA$7</f>
        <v>7.0685999999999999E-2</v>
      </c>
      <c r="AB279" s="22">
        <f t="shared" si="174"/>
        <v>1</v>
      </c>
    </row>
    <row r="280" spans="1:28" x14ac:dyDescent="0.15">
      <c r="A280" s="1">
        <v>10900</v>
      </c>
      <c r="C280" s="92" t="s">
        <v>458</v>
      </c>
      <c r="D280" s="94" t="s">
        <v>453</v>
      </c>
      <c r="E280" s="51" t="s">
        <v>300</v>
      </c>
      <c r="F280" s="51" t="s">
        <v>454</v>
      </c>
      <c r="G280" s="45">
        <f t="shared" si="179"/>
        <v>14.8</v>
      </c>
      <c r="H280" s="52"/>
      <c r="I280" s="50">
        <f t="shared" si="180"/>
        <v>118</v>
      </c>
      <c r="J280" s="47">
        <f t="shared" si="181"/>
        <v>75</v>
      </c>
      <c r="K280" s="48">
        <f t="shared" si="182"/>
        <v>52</v>
      </c>
      <c r="L280" s="49"/>
      <c r="M280" s="50">
        <f t="shared" si="183"/>
        <v>236</v>
      </c>
      <c r="N280" s="47">
        <f t="shared" si="184"/>
        <v>151</v>
      </c>
      <c r="O280" s="47">
        <f t="shared" si="185"/>
        <v>105</v>
      </c>
      <c r="P280" s="23"/>
      <c r="Q280" s="2">
        <f t="shared" ref="Q280:Q288" si="186">$Q$7</f>
        <v>3.1416000000000006E-2</v>
      </c>
      <c r="R280" s="13">
        <f t="shared" si="169"/>
        <v>0.5</v>
      </c>
      <c r="S280" s="2">
        <f t="shared" ref="S280:S288" si="187">$S$7</f>
        <v>4.9087499999999999E-2</v>
      </c>
      <c r="T280" s="13">
        <f t="shared" si="170"/>
        <v>0.5</v>
      </c>
      <c r="U280" s="2">
        <f t="shared" ref="U280:U288" si="188">$U$7</f>
        <v>7.0685999999999999E-2</v>
      </c>
      <c r="V280" s="13">
        <f t="shared" si="171"/>
        <v>0.5</v>
      </c>
      <c r="W280" s="20">
        <f t="shared" si="176"/>
        <v>3.1416000000000006E-2</v>
      </c>
      <c r="X280" s="22">
        <f t="shared" si="172"/>
        <v>1</v>
      </c>
      <c r="Y280" s="21">
        <f t="shared" si="177"/>
        <v>4.9087499999999999E-2</v>
      </c>
      <c r="Z280" s="22">
        <f t="shared" si="173"/>
        <v>1</v>
      </c>
      <c r="AA280" s="21">
        <f t="shared" si="178"/>
        <v>7.0685999999999999E-2</v>
      </c>
      <c r="AB280" s="22">
        <f t="shared" si="174"/>
        <v>1</v>
      </c>
    </row>
    <row r="281" spans="1:28" x14ac:dyDescent="0.15">
      <c r="A281" s="1">
        <v>10941</v>
      </c>
      <c r="C281" s="92" t="s">
        <v>459</v>
      </c>
      <c r="D281" s="94" t="s">
        <v>460</v>
      </c>
      <c r="E281" s="51" t="s">
        <v>295</v>
      </c>
      <c r="F281" s="51" t="s">
        <v>279</v>
      </c>
      <c r="G281" s="45">
        <f t="shared" si="179"/>
        <v>5.6</v>
      </c>
      <c r="H281" s="52"/>
      <c r="I281" s="50">
        <f t="shared" si="180"/>
        <v>45</v>
      </c>
      <c r="J281" s="47">
        <f t="shared" si="181"/>
        <v>29</v>
      </c>
      <c r="K281" s="48">
        <f t="shared" si="182"/>
        <v>20</v>
      </c>
      <c r="L281" s="49"/>
      <c r="M281" s="50">
        <f t="shared" si="183"/>
        <v>89</v>
      </c>
      <c r="N281" s="47">
        <f t="shared" si="184"/>
        <v>57</v>
      </c>
      <c r="O281" s="47">
        <f t="shared" si="185"/>
        <v>40</v>
      </c>
      <c r="P281" s="23"/>
      <c r="Q281" s="2">
        <f t="shared" si="186"/>
        <v>3.1416000000000006E-2</v>
      </c>
      <c r="R281" s="13">
        <f t="shared" si="169"/>
        <v>0.5</v>
      </c>
      <c r="S281" s="2">
        <f t="shared" si="187"/>
        <v>4.9087499999999999E-2</v>
      </c>
      <c r="T281" s="13">
        <f t="shared" si="170"/>
        <v>0.5</v>
      </c>
      <c r="U281" s="2">
        <f t="shared" si="188"/>
        <v>7.0685999999999999E-2</v>
      </c>
      <c r="V281" s="13">
        <f t="shared" si="171"/>
        <v>0.5</v>
      </c>
      <c r="W281" s="20">
        <f t="shared" si="176"/>
        <v>3.1416000000000006E-2</v>
      </c>
      <c r="X281" s="22">
        <f t="shared" si="172"/>
        <v>1</v>
      </c>
      <c r="Y281" s="21">
        <f t="shared" si="177"/>
        <v>4.9087499999999999E-2</v>
      </c>
      <c r="Z281" s="22">
        <f t="shared" si="173"/>
        <v>1</v>
      </c>
      <c r="AA281" s="21">
        <f t="shared" si="178"/>
        <v>7.0685999999999999E-2</v>
      </c>
      <c r="AB281" s="22">
        <f t="shared" si="174"/>
        <v>1</v>
      </c>
    </row>
    <row r="282" spans="1:28" x14ac:dyDescent="0.15">
      <c r="A282" s="1">
        <v>10942</v>
      </c>
      <c r="C282" s="92" t="s">
        <v>461</v>
      </c>
      <c r="D282" s="94" t="s">
        <v>462</v>
      </c>
      <c r="E282" s="51" t="s">
        <v>295</v>
      </c>
      <c r="F282" s="51" t="s">
        <v>279</v>
      </c>
      <c r="G282" s="45">
        <f t="shared" si="179"/>
        <v>5.6</v>
      </c>
      <c r="H282" s="52"/>
      <c r="I282" s="50">
        <f t="shared" si="180"/>
        <v>45</v>
      </c>
      <c r="J282" s="47">
        <f t="shared" si="181"/>
        <v>29</v>
      </c>
      <c r="K282" s="48">
        <f t="shared" si="182"/>
        <v>20</v>
      </c>
      <c r="L282" s="49"/>
      <c r="M282" s="50">
        <f t="shared" si="183"/>
        <v>89</v>
      </c>
      <c r="N282" s="47">
        <f t="shared" si="184"/>
        <v>57</v>
      </c>
      <c r="O282" s="47">
        <f t="shared" si="185"/>
        <v>40</v>
      </c>
      <c r="P282" s="23"/>
      <c r="Q282" s="2">
        <f t="shared" si="186"/>
        <v>3.1416000000000006E-2</v>
      </c>
      <c r="R282" s="13">
        <f t="shared" si="169"/>
        <v>0.5</v>
      </c>
      <c r="S282" s="2">
        <f t="shared" si="187"/>
        <v>4.9087499999999999E-2</v>
      </c>
      <c r="T282" s="13">
        <f t="shared" si="170"/>
        <v>0.5</v>
      </c>
      <c r="U282" s="2">
        <f t="shared" si="188"/>
        <v>7.0685999999999999E-2</v>
      </c>
      <c r="V282" s="13">
        <f t="shared" si="171"/>
        <v>0.5</v>
      </c>
      <c r="W282" s="20">
        <f t="shared" si="176"/>
        <v>3.1416000000000006E-2</v>
      </c>
      <c r="X282" s="22">
        <f t="shared" si="172"/>
        <v>1</v>
      </c>
      <c r="Y282" s="21">
        <f t="shared" si="177"/>
        <v>4.9087499999999999E-2</v>
      </c>
      <c r="Z282" s="22">
        <f t="shared" si="173"/>
        <v>1</v>
      </c>
      <c r="AA282" s="21">
        <f t="shared" si="178"/>
        <v>7.0685999999999999E-2</v>
      </c>
      <c r="AB282" s="22">
        <f t="shared" si="174"/>
        <v>1</v>
      </c>
    </row>
    <row r="283" spans="1:28" x14ac:dyDescent="0.15">
      <c r="A283" s="1">
        <v>10943</v>
      </c>
      <c r="C283" s="92" t="s">
        <v>463</v>
      </c>
      <c r="D283" s="94" t="s">
        <v>464</v>
      </c>
      <c r="E283" s="51" t="s">
        <v>295</v>
      </c>
      <c r="F283" s="51" t="s">
        <v>279</v>
      </c>
      <c r="G283" s="45">
        <f t="shared" si="179"/>
        <v>5.6</v>
      </c>
      <c r="H283" s="52"/>
      <c r="I283" s="50">
        <f t="shared" si="180"/>
        <v>45</v>
      </c>
      <c r="J283" s="47">
        <f t="shared" si="181"/>
        <v>29</v>
      </c>
      <c r="K283" s="48">
        <f t="shared" si="182"/>
        <v>20</v>
      </c>
      <c r="L283" s="49"/>
      <c r="M283" s="50">
        <f t="shared" si="183"/>
        <v>89</v>
      </c>
      <c r="N283" s="47">
        <f t="shared" si="184"/>
        <v>57</v>
      </c>
      <c r="O283" s="47">
        <f t="shared" si="185"/>
        <v>40</v>
      </c>
      <c r="P283" s="23"/>
      <c r="Q283" s="2">
        <f t="shared" si="186"/>
        <v>3.1416000000000006E-2</v>
      </c>
      <c r="R283" s="13">
        <f t="shared" si="169"/>
        <v>0.5</v>
      </c>
      <c r="S283" s="2">
        <f t="shared" si="187"/>
        <v>4.9087499999999999E-2</v>
      </c>
      <c r="T283" s="13">
        <f t="shared" si="170"/>
        <v>0.5</v>
      </c>
      <c r="U283" s="2">
        <f t="shared" si="188"/>
        <v>7.0685999999999999E-2</v>
      </c>
      <c r="V283" s="13">
        <f t="shared" si="171"/>
        <v>0.5</v>
      </c>
      <c r="W283" s="20">
        <f t="shared" si="176"/>
        <v>3.1416000000000006E-2</v>
      </c>
      <c r="X283" s="22">
        <f t="shared" si="172"/>
        <v>1</v>
      </c>
      <c r="Y283" s="21">
        <f t="shared" si="177"/>
        <v>4.9087499999999999E-2</v>
      </c>
      <c r="Z283" s="22">
        <f t="shared" si="173"/>
        <v>1</v>
      </c>
      <c r="AA283" s="21">
        <f t="shared" si="178"/>
        <v>7.0685999999999999E-2</v>
      </c>
      <c r="AB283" s="22">
        <f t="shared" si="174"/>
        <v>1</v>
      </c>
    </row>
    <row r="284" spans="1:28" x14ac:dyDescent="0.15">
      <c r="A284" s="1">
        <v>11322</v>
      </c>
      <c r="C284" s="92" t="s">
        <v>465</v>
      </c>
      <c r="D284" s="94" t="s">
        <v>466</v>
      </c>
      <c r="E284" s="51" t="s">
        <v>414</v>
      </c>
      <c r="F284" s="51" t="s">
        <v>295</v>
      </c>
      <c r="G284" s="45">
        <f t="shared" si="179"/>
        <v>5.2</v>
      </c>
      <c r="H284" s="52"/>
      <c r="I284" s="50">
        <f t="shared" si="180"/>
        <v>41</v>
      </c>
      <c r="J284" s="47">
        <f t="shared" si="181"/>
        <v>26</v>
      </c>
      <c r="K284" s="48">
        <f t="shared" si="182"/>
        <v>18</v>
      </c>
      <c r="L284" s="49"/>
      <c r="M284" s="50">
        <f t="shared" si="183"/>
        <v>83</v>
      </c>
      <c r="N284" s="47">
        <f t="shared" si="184"/>
        <v>53</v>
      </c>
      <c r="O284" s="47">
        <f t="shared" si="185"/>
        <v>37</v>
      </c>
      <c r="P284" s="23"/>
      <c r="Q284" s="2">
        <f t="shared" si="186"/>
        <v>3.1416000000000006E-2</v>
      </c>
      <c r="R284" s="13">
        <f t="shared" si="169"/>
        <v>0.5</v>
      </c>
      <c r="S284" s="2">
        <f t="shared" si="187"/>
        <v>4.9087499999999999E-2</v>
      </c>
      <c r="T284" s="13">
        <f t="shared" si="170"/>
        <v>0.5</v>
      </c>
      <c r="U284" s="2">
        <f t="shared" si="188"/>
        <v>7.0685999999999999E-2</v>
      </c>
      <c r="V284" s="13">
        <f t="shared" si="171"/>
        <v>0.5</v>
      </c>
      <c r="W284" s="20">
        <f t="shared" si="176"/>
        <v>3.1416000000000006E-2</v>
      </c>
      <c r="X284" s="22">
        <f t="shared" si="172"/>
        <v>1</v>
      </c>
      <c r="Y284" s="21">
        <f t="shared" si="177"/>
        <v>4.9087499999999999E-2</v>
      </c>
      <c r="Z284" s="22">
        <f t="shared" si="173"/>
        <v>1</v>
      </c>
      <c r="AA284" s="21">
        <f t="shared" si="178"/>
        <v>7.0685999999999999E-2</v>
      </c>
      <c r="AB284" s="22">
        <f t="shared" si="174"/>
        <v>1</v>
      </c>
    </row>
    <row r="285" spans="1:28" x14ac:dyDescent="0.15">
      <c r="A285" s="1">
        <v>11322</v>
      </c>
      <c r="C285" s="92" t="s">
        <v>467</v>
      </c>
      <c r="D285" s="94" t="s">
        <v>468</v>
      </c>
      <c r="E285" s="51" t="s">
        <v>291</v>
      </c>
      <c r="F285" s="51" t="s">
        <v>469</v>
      </c>
      <c r="G285" s="45">
        <f t="shared" si="179"/>
        <v>3.9</v>
      </c>
      <c r="H285" s="52"/>
      <c r="I285" s="50">
        <f t="shared" si="180"/>
        <v>31</v>
      </c>
      <c r="J285" s="47">
        <f t="shared" si="181"/>
        <v>20</v>
      </c>
      <c r="K285" s="48">
        <f t="shared" si="182"/>
        <v>14</v>
      </c>
      <c r="L285" s="49"/>
      <c r="M285" s="50">
        <f t="shared" si="183"/>
        <v>62</v>
      </c>
      <c r="N285" s="47">
        <f t="shared" si="184"/>
        <v>40</v>
      </c>
      <c r="O285" s="47">
        <f t="shared" si="185"/>
        <v>28</v>
      </c>
      <c r="P285" s="23"/>
      <c r="Q285" s="2">
        <f t="shared" si="186"/>
        <v>3.1416000000000006E-2</v>
      </c>
      <c r="R285" s="13">
        <f t="shared" si="169"/>
        <v>0.5</v>
      </c>
      <c r="S285" s="2">
        <f t="shared" si="187"/>
        <v>4.9087499999999999E-2</v>
      </c>
      <c r="T285" s="13">
        <f t="shared" si="170"/>
        <v>0.5</v>
      </c>
      <c r="U285" s="2">
        <f t="shared" si="188"/>
        <v>7.0685999999999999E-2</v>
      </c>
      <c r="V285" s="13">
        <f t="shared" si="171"/>
        <v>0.5</v>
      </c>
      <c r="W285" s="20">
        <f t="shared" si="176"/>
        <v>3.1416000000000006E-2</v>
      </c>
      <c r="X285" s="22">
        <f t="shared" si="172"/>
        <v>1</v>
      </c>
      <c r="Y285" s="21">
        <f t="shared" si="177"/>
        <v>4.9087499999999999E-2</v>
      </c>
      <c r="Z285" s="22">
        <f t="shared" si="173"/>
        <v>1</v>
      </c>
      <c r="AA285" s="21">
        <f t="shared" si="178"/>
        <v>7.0685999999999999E-2</v>
      </c>
      <c r="AB285" s="22">
        <f t="shared" si="174"/>
        <v>1</v>
      </c>
    </row>
    <row r="286" spans="1:28" ht="14" thickBot="1" x14ac:dyDescent="0.2">
      <c r="A286" s="1">
        <v>11322</v>
      </c>
      <c r="C286" s="144" t="s">
        <v>470</v>
      </c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6"/>
      <c r="P286" s="23"/>
      <c r="Q286" s="2">
        <f t="shared" si="186"/>
        <v>3.1416000000000006E-2</v>
      </c>
      <c r="R286" s="13">
        <f t="shared" si="169"/>
        <v>0.5</v>
      </c>
      <c r="S286" s="2">
        <f t="shared" si="187"/>
        <v>4.9087499999999999E-2</v>
      </c>
      <c r="T286" s="13">
        <f t="shared" si="170"/>
        <v>0.5</v>
      </c>
      <c r="U286" s="2">
        <f t="shared" si="188"/>
        <v>7.0685999999999999E-2</v>
      </c>
      <c r="V286" s="13">
        <f t="shared" si="171"/>
        <v>0.5</v>
      </c>
      <c r="W286" s="20">
        <f t="shared" si="176"/>
        <v>3.1416000000000006E-2</v>
      </c>
      <c r="X286" s="22">
        <f t="shared" si="172"/>
        <v>1</v>
      </c>
      <c r="Y286" s="21">
        <f t="shared" si="177"/>
        <v>4.9087499999999999E-2</v>
      </c>
      <c r="Z286" s="22">
        <f t="shared" si="173"/>
        <v>1</v>
      </c>
      <c r="AA286" s="21">
        <f t="shared" si="178"/>
        <v>7.0685999999999999E-2</v>
      </c>
      <c r="AB286" s="22">
        <f t="shared" si="174"/>
        <v>1</v>
      </c>
    </row>
    <row r="287" spans="1:28" ht="14" thickTop="1" x14ac:dyDescent="0.15">
      <c r="A287" s="1">
        <v>12035</v>
      </c>
      <c r="C287" s="92" t="s">
        <v>471</v>
      </c>
      <c r="D287" s="94" t="s">
        <v>472</v>
      </c>
      <c r="E287" s="51" t="s">
        <v>473</v>
      </c>
      <c r="F287" s="54">
        <v>4.1500000000000004</v>
      </c>
      <c r="G287" s="45">
        <f>ROUNDDOWN((E287*F287),1)</f>
        <v>33.200000000000003</v>
      </c>
      <c r="H287" s="52"/>
      <c r="I287" s="50">
        <f>ROUND((((G287/Q287)*0.5)*R287),0)</f>
        <v>264</v>
      </c>
      <c r="J287" s="47">
        <f>ROUND((((G287/S287)*0.5)*T287),0)</f>
        <v>169</v>
      </c>
      <c r="K287" s="48">
        <f>ROUND((((G287/U287)*0.5)*V287),0)</f>
        <v>117</v>
      </c>
      <c r="L287" s="49"/>
      <c r="M287" s="50">
        <f>ROUND((((G287/W287)*0.5)*X287),0)</f>
        <v>528</v>
      </c>
      <c r="N287" s="47">
        <f>ROUND((((G287/Y287)*0.5)*Z287),0)</f>
        <v>338</v>
      </c>
      <c r="O287" s="47">
        <f>ROUND((((G287/AA287)*0.5)*AB287),0)</f>
        <v>235</v>
      </c>
      <c r="P287" s="23"/>
      <c r="Q287" s="2">
        <f t="shared" si="186"/>
        <v>3.1416000000000006E-2</v>
      </c>
      <c r="R287" s="13">
        <f t="shared" si="169"/>
        <v>0.5</v>
      </c>
      <c r="S287" s="2">
        <f t="shared" si="187"/>
        <v>4.9087499999999999E-2</v>
      </c>
      <c r="T287" s="13">
        <f t="shared" si="170"/>
        <v>0.5</v>
      </c>
      <c r="U287" s="2">
        <f t="shared" si="188"/>
        <v>7.0685999999999999E-2</v>
      </c>
      <c r="V287" s="13">
        <f t="shared" si="171"/>
        <v>0.5</v>
      </c>
      <c r="W287" s="20">
        <f t="shared" si="176"/>
        <v>3.1416000000000006E-2</v>
      </c>
      <c r="X287" s="22">
        <f t="shared" si="172"/>
        <v>1</v>
      </c>
      <c r="Y287" s="21">
        <f t="shared" si="177"/>
        <v>4.9087499999999999E-2</v>
      </c>
      <c r="Z287" s="22">
        <f t="shared" si="173"/>
        <v>1</v>
      </c>
      <c r="AA287" s="21">
        <f t="shared" si="178"/>
        <v>7.0685999999999999E-2</v>
      </c>
      <c r="AB287" s="22">
        <f t="shared" si="174"/>
        <v>1</v>
      </c>
    </row>
    <row r="288" spans="1:28" x14ac:dyDescent="0.15">
      <c r="A288" s="1">
        <v>12035</v>
      </c>
      <c r="C288" s="92" t="s">
        <v>474</v>
      </c>
      <c r="D288" s="94" t="s">
        <v>475</v>
      </c>
      <c r="E288" s="51" t="s">
        <v>476</v>
      </c>
      <c r="F288" s="51" t="s">
        <v>388</v>
      </c>
      <c r="G288" s="45">
        <v>6.6</v>
      </c>
      <c r="H288" s="52"/>
      <c r="I288" s="50">
        <f>ROUND((((G288/Q288)*0.5)*R288),0)</f>
        <v>53</v>
      </c>
      <c r="J288" s="47">
        <f>ROUND((((G288/S288)*0.5)*T288),0)</f>
        <v>34</v>
      </c>
      <c r="K288" s="48">
        <f>ROUND((((G288/U288)*0.5)*V288),0)</f>
        <v>23</v>
      </c>
      <c r="L288" s="49"/>
      <c r="M288" s="50">
        <f>ROUND((((G288/W288)*0.5)*X288),0)</f>
        <v>105</v>
      </c>
      <c r="N288" s="47">
        <f>ROUND((((G288/Y288)*0.5)*Z288),0)</f>
        <v>67</v>
      </c>
      <c r="O288" s="47">
        <f>ROUND((((G288/AA288)*0.5)*AB288),0)</f>
        <v>47</v>
      </c>
      <c r="P288" s="23"/>
      <c r="Q288" s="2">
        <f t="shared" si="186"/>
        <v>3.1416000000000006E-2</v>
      </c>
      <c r="R288" s="13">
        <f t="shared" si="169"/>
        <v>0.5</v>
      </c>
      <c r="S288" s="2">
        <f t="shared" si="187"/>
        <v>4.9087499999999999E-2</v>
      </c>
      <c r="T288" s="13">
        <f t="shared" si="170"/>
        <v>0.5</v>
      </c>
      <c r="U288" s="2">
        <f t="shared" si="188"/>
        <v>7.0685999999999999E-2</v>
      </c>
      <c r="V288" s="13">
        <f t="shared" si="171"/>
        <v>0.5</v>
      </c>
      <c r="W288" s="20">
        <f t="shared" si="176"/>
        <v>3.1416000000000006E-2</v>
      </c>
      <c r="X288" s="22">
        <f t="shared" si="172"/>
        <v>1</v>
      </c>
      <c r="Y288" s="21">
        <f t="shared" si="177"/>
        <v>4.9087499999999999E-2</v>
      </c>
      <c r="Z288" s="22">
        <f t="shared" si="173"/>
        <v>1</v>
      </c>
      <c r="AA288" s="21">
        <f t="shared" si="178"/>
        <v>7.0685999999999999E-2</v>
      </c>
      <c r="AB288" s="22">
        <f t="shared" si="174"/>
        <v>1</v>
      </c>
    </row>
    <row r="289" spans="1:28" s="8" customFormat="1" ht="14" thickBot="1" x14ac:dyDescent="0.2">
      <c r="A289" s="8">
        <v>13677</v>
      </c>
      <c r="C289" s="144" t="s">
        <v>477</v>
      </c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6"/>
      <c r="P289" s="23"/>
      <c r="Q289" s="21">
        <f t="shared" ref="Q289:Q296" si="189">$Q$7</f>
        <v>3.1416000000000006E-2</v>
      </c>
      <c r="R289" s="22">
        <f t="shared" si="169"/>
        <v>0.5</v>
      </c>
      <c r="S289" s="21">
        <f t="shared" ref="S289:S296" si="190">$S$7</f>
        <v>4.9087499999999999E-2</v>
      </c>
      <c r="T289" s="22">
        <f t="shared" si="170"/>
        <v>0.5</v>
      </c>
      <c r="U289" s="21">
        <f t="shared" ref="U289:U296" si="191">$U$7</f>
        <v>7.0685999999999999E-2</v>
      </c>
      <c r="V289" s="22">
        <f t="shared" si="171"/>
        <v>0.5</v>
      </c>
      <c r="W289" s="20">
        <f t="shared" si="176"/>
        <v>3.1416000000000006E-2</v>
      </c>
      <c r="X289" s="22">
        <f t="shared" si="172"/>
        <v>1</v>
      </c>
      <c r="Y289" s="21">
        <f t="shared" si="177"/>
        <v>4.9087499999999999E-2</v>
      </c>
      <c r="Z289" s="22">
        <f t="shared" si="173"/>
        <v>1</v>
      </c>
      <c r="AA289" s="21">
        <f t="shared" si="178"/>
        <v>7.0685999999999999E-2</v>
      </c>
      <c r="AB289" s="22">
        <f t="shared" si="174"/>
        <v>1</v>
      </c>
    </row>
    <row r="290" spans="1:28" ht="14" thickTop="1" x14ac:dyDescent="0.15">
      <c r="C290" s="43" t="s">
        <v>478</v>
      </c>
      <c r="D290" s="93" t="s">
        <v>479</v>
      </c>
      <c r="E290" s="44" t="s">
        <v>480</v>
      </c>
      <c r="F290" s="44" t="s">
        <v>288</v>
      </c>
      <c r="G290" s="66">
        <f>ROUNDDOWN((E290*F290),1)</f>
        <v>1.5</v>
      </c>
      <c r="H290" s="67"/>
      <c r="I290" s="68">
        <f>ROUND((((G290/Q290)*0.5)*R290),0)</f>
        <v>12</v>
      </c>
      <c r="J290" s="43">
        <f>ROUND((((G290/S290)*0.5)*T290),0)</f>
        <v>8</v>
      </c>
      <c r="K290" s="69">
        <f>ROUND((((G290/U290)*0.5)*V290),0)</f>
        <v>5</v>
      </c>
      <c r="L290" s="70"/>
      <c r="M290" s="50">
        <f>ROUND((((G290/W290)*0.5)*X290),0)</f>
        <v>24</v>
      </c>
      <c r="N290" s="47">
        <f>ROUND((((G290/Y290)*0.5)*Z290),0)</f>
        <v>15</v>
      </c>
      <c r="O290" s="47">
        <f>ROUND((((G290/AA290)*0.5)*AB290),0)</f>
        <v>11</v>
      </c>
      <c r="P290" s="23"/>
      <c r="Q290" s="2">
        <f t="shared" si="189"/>
        <v>3.1416000000000006E-2</v>
      </c>
      <c r="R290" s="13">
        <f t="shared" si="169"/>
        <v>0.5</v>
      </c>
      <c r="S290" s="2">
        <f t="shared" si="190"/>
        <v>4.9087499999999999E-2</v>
      </c>
      <c r="T290" s="13">
        <f t="shared" si="170"/>
        <v>0.5</v>
      </c>
      <c r="U290" s="2">
        <f t="shared" si="191"/>
        <v>7.0685999999999999E-2</v>
      </c>
      <c r="V290" s="13">
        <f t="shared" si="171"/>
        <v>0.5</v>
      </c>
      <c r="W290" s="20">
        <f>$W$7</f>
        <v>3.1416000000000006E-2</v>
      </c>
      <c r="X290" s="22">
        <f t="shared" si="172"/>
        <v>1</v>
      </c>
      <c r="Y290" s="21">
        <f>$Y$7</f>
        <v>4.9087499999999999E-2</v>
      </c>
      <c r="Z290" s="22">
        <f t="shared" si="173"/>
        <v>1</v>
      </c>
      <c r="AA290" s="21">
        <f>$AA$7</f>
        <v>7.0685999999999999E-2</v>
      </c>
      <c r="AB290" s="22">
        <f t="shared" si="174"/>
        <v>1</v>
      </c>
    </row>
    <row r="291" spans="1:28" x14ac:dyDescent="0.15">
      <c r="A291" s="1">
        <v>13571</v>
      </c>
      <c r="C291" s="92" t="s">
        <v>481</v>
      </c>
      <c r="D291" s="94" t="s">
        <v>479</v>
      </c>
      <c r="E291" s="51" t="s">
        <v>480</v>
      </c>
      <c r="F291" s="51" t="s">
        <v>288</v>
      </c>
      <c r="G291" s="66">
        <f>ROUNDDOWN((E291*F291),1)</f>
        <v>1.5</v>
      </c>
      <c r="H291" s="71"/>
      <c r="I291" s="68">
        <f t="shared" ref="I291:I314" si="192">ROUND((((G291/Q291)*0.5)*R291),0)</f>
        <v>12</v>
      </c>
      <c r="J291" s="43">
        <f t="shared" ref="J291:J314" si="193">ROUND((((G291/S291)*0.5)*T291),0)</f>
        <v>8</v>
      </c>
      <c r="K291" s="69">
        <f t="shared" ref="K291:K314" si="194">ROUND((((G291/U291)*0.5)*V291),0)</f>
        <v>5</v>
      </c>
      <c r="L291" s="70"/>
      <c r="M291" s="50">
        <f t="shared" ref="M291:M314" si="195">ROUND((((G291/W291)*0.5)*X291),0)</f>
        <v>24</v>
      </c>
      <c r="N291" s="47">
        <f t="shared" ref="N291:N314" si="196">ROUND((((G291/Y291)*0.5)*Z291),0)</f>
        <v>15</v>
      </c>
      <c r="O291" s="47">
        <f t="shared" ref="O291:O314" si="197">ROUND((((G291/AA291)*0.5)*AB291),0)</f>
        <v>11</v>
      </c>
      <c r="P291" s="23"/>
      <c r="Q291" s="2">
        <f t="shared" si="189"/>
        <v>3.1416000000000006E-2</v>
      </c>
      <c r="R291" s="13">
        <f t="shared" si="169"/>
        <v>0.5</v>
      </c>
      <c r="S291" s="2">
        <f t="shared" si="190"/>
        <v>4.9087499999999999E-2</v>
      </c>
      <c r="T291" s="13">
        <f t="shared" si="170"/>
        <v>0.5</v>
      </c>
      <c r="U291" s="2">
        <f t="shared" si="191"/>
        <v>7.0685999999999999E-2</v>
      </c>
      <c r="V291" s="13">
        <f t="shared" si="171"/>
        <v>0.5</v>
      </c>
      <c r="W291" s="20">
        <f>$W$7</f>
        <v>3.1416000000000006E-2</v>
      </c>
      <c r="X291" s="22">
        <f t="shared" si="172"/>
        <v>1</v>
      </c>
      <c r="Y291" s="21">
        <f>$Y$7</f>
        <v>4.9087499999999999E-2</v>
      </c>
      <c r="Z291" s="22">
        <f t="shared" si="173"/>
        <v>1</v>
      </c>
      <c r="AA291" s="21">
        <f>$AA$7</f>
        <v>7.0685999999999999E-2</v>
      </c>
      <c r="AB291" s="22">
        <f t="shared" si="174"/>
        <v>1</v>
      </c>
    </row>
    <row r="292" spans="1:28" x14ac:dyDescent="0.15">
      <c r="C292" s="92" t="s">
        <v>482</v>
      </c>
      <c r="D292" s="98" t="s">
        <v>483</v>
      </c>
      <c r="E292" s="51" t="s">
        <v>425</v>
      </c>
      <c r="F292" s="51" t="s">
        <v>414</v>
      </c>
      <c r="G292" s="66">
        <f>ROUNDDOWN((E292*F292),1)</f>
        <v>2.8</v>
      </c>
      <c r="H292" s="71"/>
      <c r="I292" s="68">
        <f t="shared" si="192"/>
        <v>22</v>
      </c>
      <c r="J292" s="43">
        <f t="shared" si="193"/>
        <v>14</v>
      </c>
      <c r="K292" s="69">
        <f t="shared" si="194"/>
        <v>10</v>
      </c>
      <c r="L292" s="70"/>
      <c r="M292" s="50">
        <f t="shared" si="195"/>
        <v>45</v>
      </c>
      <c r="N292" s="47">
        <f t="shared" si="196"/>
        <v>29</v>
      </c>
      <c r="O292" s="47">
        <f t="shared" si="197"/>
        <v>20</v>
      </c>
      <c r="P292" s="23"/>
      <c r="Q292" s="2">
        <f t="shared" si="189"/>
        <v>3.1416000000000006E-2</v>
      </c>
      <c r="R292" s="13">
        <f t="shared" si="169"/>
        <v>0.5</v>
      </c>
      <c r="S292" s="2">
        <f t="shared" si="190"/>
        <v>4.9087499999999999E-2</v>
      </c>
      <c r="T292" s="13">
        <f t="shared" si="170"/>
        <v>0.5</v>
      </c>
      <c r="U292" s="2">
        <f t="shared" si="191"/>
        <v>7.0685999999999999E-2</v>
      </c>
      <c r="V292" s="13">
        <f t="shared" si="171"/>
        <v>0.5</v>
      </c>
      <c r="W292" s="20">
        <f>$W$7</f>
        <v>3.1416000000000006E-2</v>
      </c>
      <c r="X292" s="22">
        <f t="shared" si="172"/>
        <v>1</v>
      </c>
      <c r="Y292" s="21">
        <f>$Y$7</f>
        <v>4.9087499999999999E-2</v>
      </c>
      <c r="Z292" s="22">
        <f t="shared" si="173"/>
        <v>1</v>
      </c>
      <c r="AA292" s="21">
        <f>$AA$7</f>
        <v>7.0685999999999999E-2</v>
      </c>
      <c r="AB292" s="22">
        <f t="shared" si="174"/>
        <v>1</v>
      </c>
    </row>
    <row r="293" spans="1:28" x14ac:dyDescent="0.15">
      <c r="C293" s="92" t="s">
        <v>484</v>
      </c>
      <c r="D293" s="94" t="s">
        <v>485</v>
      </c>
      <c r="E293" s="51" t="s">
        <v>336</v>
      </c>
      <c r="F293" s="51" t="s">
        <v>20</v>
      </c>
      <c r="G293" s="66">
        <f>ROUNDDOWN((E293*F293),1)</f>
        <v>5.6</v>
      </c>
      <c r="H293" s="71"/>
      <c r="I293" s="68">
        <f t="shared" si="192"/>
        <v>45</v>
      </c>
      <c r="J293" s="43">
        <f t="shared" si="193"/>
        <v>29</v>
      </c>
      <c r="K293" s="69">
        <f t="shared" si="194"/>
        <v>20</v>
      </c>
      <c r="L293" s="70"/>
      <c r="M293" s="50">
        <f t="shared" si="195"/>
        <v>89</v>
      </c>
      <c r="N293" s="47">
        <f t="shared" si="196"/>
        <v>57</v>
      </c>
      <c r="O293" s="47">
        <f t="shared" si="197"/>
        <v>40</v>
      </c>
      <c r="P293" s="23"/>
      <c r="Q293" s="2">
        <f t="shared" si="189"/>
        <v>3.1416000000000006E-2</v>
      </c>
      <c r="R293" s="13">
        <f t="shared" si="169"/>
        <v>0.5</v>
      </c>
      <c r="S293" s="2">
        <f t="shared" si="190"/>
        <v>4.9087499999999999E-2</v>
      </c>
      <c r="T293" s="13">
        <f t="shared" si="170"/>
        <v>0.5</v>
      </c>
      <c r="U293" s="2">
        <f t="shared" si="191"/>
        <v>7.0685999999999999E-2</v>
      </c>
      <c r="V293" s="13">
        <f t="shared" si="171"/>
        <v>0.5</v>
      </c>
      <c r="W293" s="20">
        <f>$W$7</f>
        <v>3.1416000000000006E-2</v>
      </c>
      <c r="X293" s="22">
        <f t="shared" si="172"/>
        <v>1</v>
      </c>
      <c r="Y293" s="21">
        <f>$Y$7</f>
        <v>4.9087499999999999E-2</v>
      </c>
      <c r="Z293" s="22">
        <f t="shared" si="173"/>
        <v>1</v>
      </c>
      <c r="AA293" s="21">
        <f>$AA$7</f>
        <v>7.0685999999999999E-2</v>
      </c>
      <c r="AB293" s="22">
        <f t="shared" si="174"/>
        <v>1</v>
      </c>
    </row>
    <row r="294" spans="1:28" x14ac:dyDescent="0.15">
      <c r="C294" s="92" t="s">
        <v>484</v>
      </c>
      <c r="D294" s="94" t="s">
        <v>485</v>
      </c>
      <c r="E294" s="51" t="s">
        <v>336</v>
      </c>
      <c r="F294" s="51" t="s">
        <v>20</v>
      </c>
      <c r="G294" s="66">
        <f>ROUNDDOWN((E294*F294),1)</f>
        <v>5.6</v>
      </c>
      <c r="H294" s="71"/>
      <c r="I294" s="68">
        <f t="shared" ref="I294" si="198">ROUND((((G294/Q294)*0.5)*R294),0)</f>
        <v>45</v>
      </c>
      <c r="J294" s="43">
        <f t="shared" ref="J294" si="199">ROUND((((G294/S294)*0.5)*T294),0)</f>
        <v>29</v>
      </c>
      <c r="K294" s="69">
        <f t="shared" ref="K294" si="200">ROUND((((G294/U294)*0.5)*V294),0)</f>
        <v>20</v>
      </c>
      <c r="L294" s="70"/>
      <c r="M294" s="50">
        <f t="shared" ref="M294" si="201">ROUND((((G294/W294)*0.5)*X294),0)</f>
        <v>89</v>
      </c>
      <c r="N294" s="47">
        <f t="shared" ref="N294" si="202">ROUND((((G294/Y294)*0.5)*Z294),0)</f>
        <v>57</v>
      </c>
      <c r="O294" s="47">
        <f t="shared" ref="O294" si="203">ROUND((((G294/AA294)*0.5)*AB294),0)</f>
        <v>40</v>
      </c>
      <c r="P294" s="23"/>
      <c r="Q294" s="2">
        <f t="shared" si="189"/>
        <v>3.1416000000000006E-2</v>
      </c>
      <c r="R294" s="13">
        <f t="shared" si="169"/>
        <v>0.5</v>
      </c>
      <c r="S294" s="2">
        <f t="shared" si="190"/>
        <v>4.9087499999999999E-2</v>
      </c>
      <c r="T294" s="13">
        <f t="shared" si="170"/>
        <v>0.5</v>
      </c>
      <c r="U294" s="2">
        <f t="shared" si="191"/>
        <v>7.0685999999999999E-2</v>
      </c>
      <c r="V294" s="13">
        <f t="shared" si="171"/>
        <v>0.5</v>
      </c>
      <c r="W294" s="20">
        <f>$W$7</f>
        <v>3.1416000000000006E-2</v>
      </c>
      <c r="X294" s="22">
        <f t="shared" si="172"/>
        <v>1</v>
      </c>
      <c r="Y294" s="21">
        <f>$Y$7</f>
        <v>4.9087499999999999E-2</v>
      </c>
      <c r="Z294" s="22">
        <f t="shared" si="173"/>
        <v>1</v>
      </c>
      <c r="AA294" s="21">
        <f>$AA$7</f>
        <v>7.0685999999999999E-2</v>
      </c>
      <c r="AB294" s="22">
        <f t="shared" si="174"/>
        <v>1</v>
      </c>
    </row>
    <row r="295" spans="1:28" ht="24" x14ac:dyDescent="0.15">
      <c r="C295" s="53" t="s">
        <v>486</v>
      </c>
      <c r="D295" s="96" t="s">
        <v>487</v>
      </c>
      <c r="E295" s="54">
        <v>3.9</v>
      </c>
      <c r="F295" s="54">
        <v>8.8000000000000007</v>
      </c>
      <c r="G295" s="72">
        <f>E295*F295</f>
        <v>34.32</v>
      </c>
      <c r="H295" s="71"/>
      <c r="I295" s="68">
        <f t="shared" ref="I295:I296" si="204">ROUND((((G295/Q295)*0.5)*R295),0)</f>
        <v>273</v>
      </c>
      <c r="J295" s="43">
        <f t="shared" ref="J295:J296" si="205">ROUND((((G295/S295)*0.5)*T295),0)</f>
        <v>175</v>
      </c>
      <c r="K295" s="69">
        <f t="shared" ref="K295:K296" si="206">ROUND((((G295/U295)*0.5)*V295),0)</f>
        <v>121</v>
      </c>
      <c r="L295" s="70"/>
      <c r="M295" s="50">
        <f t="shared" ref="M295:M296" si="207">ROUND((((G295/W295)*0.5)*X295),0)</f>
        <v>546</v>
      </c>
      <c r="N295" s="47">
        <f t="shared" ref="N295:N296" si="208">ROUND((((G295/Y295)*0.5)*Z295),0)</f>
        <v>350</v>
      </c>
      <c r="O295" s="47">
        <f t="shared" ref="O295:O296" si="209">ROUND((((G295/AA295)*0.5)*AB295),0)</f>
        <v>243</v>
      </c>
      <c r="P295" s="23"/>
      <c r="Q295" s="2">
        <f t="shared" si="189"/>
        <v>3.1416000000000006E-2</v>
      </c>
      <c r="R295" s="13">
        <f t="shared" si="169"/>
        <v>0.5</v>
      </c>
      <c r="S295" s="2">
        <f t="shared" si="190"/>
        <v>4.9087499999999999E-2</v>
      </c>
      <c r="T295" s="13">
        <f t="shared" si="170"/>
        <v>0.5</v>
      </c>
      <c r="U295" s="2">
        <f t="shared" si="191"/>
        <v>7.0685999999999999E-2</v>
      </c>
      <c r="V295" s="13">
        <f t="shared" si="171"/>
        <v>0.5</v>
      </c>
      <c r="W295" s="20">
        <f t="shared" ref="W295:W296" si="210">$W$7</f>
        <v>3.1416000000000006E-2</v>
      </c>
      <c r="X295" s="22">
        <f t="shared" si="172"/>
        <v>1</v>
      </c>
      <c r="Y295" s="21">
        <f t="shared" ref="Y295:Y296" si="211">$Y$7</f>
        <v>4.9087499999999999E-2</v>
      </c>
      <c r="Z295" s="22">
        <f t="shared" si="173"/>
        <v>1</v>
      </c>
      <c r="AA295" s="21">
        <f t="shared" ref="AA295:AA296" si="212">$AA$7</f>
        <v>7.0685999999999999E-2</v>
      </c>
      <c r="AB295" s="22">
        <f t="shared" si="174"/>
        <v>1</v>
      </c>
    </row>
    <row r="296" spans="1:28" ht="24" x14ac:dyDescent="0.15">
      <c r="C296" s="53" t="s">
        <v>486</v>
      </c>
      <c r="D296" s="96" t="s">
        <v>488</v>
      </c>
      <c r="E296" s="54">
        <v>3.9</v>
      </c>
      <c r="F296" s="54">
        <v>8.8000000000000007</v>
      </c>
      <c r="G296" s="72">
        <f>E296*F296</f>
        <v>34.32</v>
      </c>
      <c r="H296" s="73"/>
      <c r="I296" s="68">
        <f t="shared" si="204"/>
        <v>273</v>
      </c>
      <c r="J296" s="43">
        <f t="shared" si="205"/>
        <v>175</v>
      </c>
      <c r="K296" s="69">
        <f t="shared" si="206"/>
        <v>121</v>
      </c>
      <c r="L296" s="70"/>
      <c r="M296" s="50">
        <f t="shared" si="207"/>
        <v>546</v>
      </c>
      <c r="N296" s="47">
        <f t="shared" si="208"/>
        <v>350</v>
      </c>
      <c r="O296" s="47">
        <f t="shared" si="209"/>
        <v>243</v>
      </c>
      <c r="P296" s="23"/>
      <c r="Q296" s="2">
        <f t="shared" si="189"/>
        <v>3.1416000000000006E-2</v>
      </c>
      <c r="R296" s="13">
        <f t="shared" si="169"/>
        <v>0.5</v>
      </c>
      <c r="S296" s="2">
        <f t="shared" si="190"/>
        <v>4.9087499999999999E-2</v>
      </c>
      <c r="T296" s="13">
        <f t="shared" si="170"/>
        <v>0.5</v>
      </c>
      <c r="U296" s="2">
        <f t="shared" si="191"/>
        <v>7.0685999999999999E-2</v>
      </c>
      <c r="V296" s="13">
        <f t="shared" si="171"/>
        <v>0.5</v>
      </c>
      <c r="W296" s="20">
        <f t="shared" si="210"/>
        <v>3.1416000000000006E-2</v>
      </c>
      <c r="X296" s="22">
        <f t="shared" si="172"/>
        <v>1</v>
      </c>
      <c r="Y296" s="21">
        <f t="shared" si="211"/>
        <v>4.9087499999999999E-2</v>
      </c>
      <c r="Z296" s="22">
        <f t="shared" si="173"/>
        <v>1</v>
      </c>
      <c r="AA296" s="21">
        <f t="shared" si="212"/>
        <v>7.0685999999999999E-2</v>
      </c>
      <c r="AB296" s="22">
        <f t="shared" si="174"/>
        <v>1</v>
      </c>
    </row>
    <row r="297" spans="1:28" s="8" customFormat="1" ht="24" x14ac:dyDescent="0.15">
      <c r="C297" s="90" t="s">
        <v>489</v>
      </c>
      <c r="D297" s="96" t="s">
        <v>490</v>
      </c>
      <c r="E297" s="54">
        <v>1.5</v>
      </c>
      <c r="F297" s="54">
        <v>5.3</v>
      </c>
      <c r="G297" s="45">
        <v>7.9</v>
      </c>
      <c r="H297" s="62"/>
      <c r="I297" s="47">
        <f>ROUND((((G297/Q297)*0.5)*R297),0)</f>
        <v>63</v>
      </c>
      <c r="J297" s="47">
        <f>ROUND((((G297/S297)*0.5)*T297),0)</f>
        <v>40</v>
      </c>
      <c r="K297" s="48">
        <f>ROUND((((G297/U297)*0.5)*V297),0)</f>
        <v>28</v>
      </c>
      <c r="L297" s="58"/>
      <c r="M297" s="50">
        <f>ROUND((((G297/W297)*0.5)*X297),0)</f>
        <v>126</v>
      </c>
      <c r="N297" s="47">
        <f>ROUND((((G297/Y297)*0.5)*Z297),0)</f>
        <v>80</v>
      </c>
      <c r="O297" s="47">
        <f>ROUND((((G297/AA297)*0.5)*AB297),0)</f>
        <v>56</v>
      </c>
      <c r="P297" s="23"/>
      <c r="Q297" s="21">
        <f t="shared" si="92"/>
        <v>3.1416000000000006E-2</v>
      </c>
      <c r="R297" s="22">
        <f t="shared" si="93"/>
        <v>0.5</v>
      </c>
      <c r="S297" s="21">
        <f t="shared" si="94"/>
        <v>4.9087499999999999E-2</v>
      </c>
      <c r="T297" s="22">
        <f t="shared" si="95"/>
        <v>0.5</v>
      </c>
      <c r="U297" s="21">
        <f t="shared" si="96"/>
        <v>7.0685999999999999E-2</v>
      </c>
      <c r="V297" s="22">
        <f t="shared" si="97"/>
        <v>0.5</v>
      </c>
      <c r="W297" s="20">
        <f t="shared" si="98"/>
        <v>3.1416000000000006E-2</v>
      </c>
      <c r="X297" s="22">
        <f t="shared" si="99"/>
        <v>1</v>
      </c>
      <c r="Y297" s="21">
        <f t="shared" si="100"/>
        <v>4.9087499999999999E-2</v>
      </c>
      <c r="Z297" s="22">
        <f t="shared" si="101"/>
        <v>1</v>
      </c>
      <c r="AA297" s="21">
        <f t="shared" si="102"/>
        <v>7.0685999999999999E-2</v>
      </c>
      <c r="AB297" s="22">
        <f t="shared" si="103"/>
        <v>1</v>
      </c>
    </row>
    <row r="298" spans="1:28" s="8" customFormat="1" ht="24" x14ac:dyDescent="0.15">
      <c r="C298" s="90" t="s">
        <v>491</v>
      </c>
      <c r="D298" s="96" t="s">
        <v>492</v>
      </c>
      <c r="E298" s="54">
        <v>2.6</v>
      </c>
      <c r="F298" s="54">
        <v>5.3</v>
      </c>
      <c r="G298" s="45">
        <v>13.7</v>
      </c>
      <c r="H298" s="62"/>
      <c r="I298" s="47">
        <f>ROUND((((G298/Q298)*0.5)*R298),0)</f>
        <v>109</v>
      </c>
      <c r="J298" s="47">
        <f>ROUND((((G298/S298)*0.5)*T298),0)</f>
        <v>70</v>
      </c>
      <c r="K298" s="48">
        <f>ROUND((((G298/U298)*0.5)*V298),0)</f>
        <v>48</v>
      </c>
      <c r="L298" s="58"/>
      <c r="M298" s="50">
        <f>ROUND((((G298/W298)*0.5)*X298),0)</f>
        <v>218</v>
      </c>
      <c r="N298" s="47">
        <f>ROUND((((G298/Y298)*0.5)*Z298),0)</f>
        <v>140</v>
      </c>
      <c r="O298" s="47">
        <f>ROUND((((G298/AA298)*0.5)*AB298),0)</f>
        <v>97</v>
      </c>
      <c r="P298" s="23"/>
      <c r="Q298" s="21">
        <f t="shared" si="92"/>
        <v>3.1416000000000006E-2</v>
      </c>
      <c r="R298" s="22">
        <f t="shared" si="93"/>
        <v>0.5</v>
      </c>
      <c r="S298" s="21">
        <f t="shared" si="94"/>
        <v>4.9087499999999999E-2</v>
      </c>
      <c r="T298" s="22">
        <f t="shared" si="95"/>
        <v>0.5</v>
      </c>
      <c r="U298" s="21">
        <f t="shared" si="96"/>
        <v>7.0685999999999999E-2</v>
      </c>
      <c r="V298" s="22">
        <f t="shared" si="97"/>
        <v>0.5</v>
      </c>
      <c r="W298" s="20">
        <f t="shared" si="98"/>
        <v>3.1416000000000006E-2</v>
      </c>
      <c r="X298" s="22">
        <f t="shared" si="99"/>
        <v>1</v>
      </c>
      <c r="Y298" s="21">
        <f t="shared" si="100"/>
        <v>4.9087499999999999E-2</v>
      </c>
      <c r="Z298" s="22">
        <f t="shared" si="101"/>
        <v>1</v>
      </c>
      <c r="AA298" s="21">
        <f t="shared" si="102"/>
        <v>7.0685999999999999E-2</v>
      </c>
      <c r="AB298" s="22">
        <f t="shared" si="103"/>
        <v>1</v>
      </c>
    </row>
    <row r="299" spans="1:28" s="8" customFormat="1" ht="24" x14ac:dyDescent="0.15">
      <c r="C299" s="90" t="s">
        <v>493</v>
      </c>
      <c r="D299" s="96" t="s">
        <v>494</v>
      </c>
      <c r="E299" s="54">
        <v>1.6</v>
      </c>
      <c r="F299" s="54">
        <v>5.5</v>
      </c>
      <c r="G299" s="45">
        <v>8.8000000000000007</v>
      </c>
      <c r="H299" s="62"/>
      <c r="I299" s="47">
        <f>ROUND((((G299/Q299)*0.5)*R299),0)</f>
        <v>70</v>
      </c>
      <c r="J299" s="47">
        <f>ROUND((((G299/S299)*0.5)*T299),0)</f>
        <v>45</v>
      </c>
      <c r="K299" s="48">
        <f>ROUND((((G299/U299)*0.5)*V299),0)</f>
        <v>31</v>
      </c>
      <c r="L299" s="58"/>
      <c r="M299" s="50">
        <f>ROUND((((G299/W299)*0.5)*X299),0)</f>
        <v>140</v>
      </c>
      <c r="N299" s="47">
        <f>ROUND((((G299/Y299)*0.5)*Z299),0)</f>
        <v>90</v>
      </c>
      <c r="O299" s="47">
        <f>ROUND((((G299/AA299)*0.5)*AB299),0)</f>
        <v>62</v>
      </c>
      <c r="P299" s="23"/>
      <c r="Q299" s="21">
        <f t="shared" si="92"/>
        <v>3.1416000000000006E-2</v>
      </c>
      <c r="R299" s="22">
        <f t="shared" si="93"/>
        <v>0.5</v>
      </c>
      <c r="S299" s="21">
        <f t="shared" si="94"/>
        <v>4.9087499999999999E-2</v>
      </c>
      <c r="T299" s="22">
        <f t="shared" si="95"/>
        <v>0.5</v>
      </c>
      <c r="U299" s="21">
        <f t="shared" si="96"/>
        <v>7.0685999999999999E-2</v>
      </c>
      <c r="V299" s="22">
        <f t="shared" si="97"/>
        <v>0.5</v>
      </c>
      <c r="W299" s="20">
        <f t="shared" si="98"/>
        <v>3.1416000000000006E-2</v>
      </c>
      <c r="X299" s="22">
        <f t="shared" si="99"/>
        <v>1</v>
      </c>
      <c r="Y299" s="21">
        <f t="shared" si="100"/>
        <v>4.9087499999999999E-2</v>
      </c>
      <c r="Z299" s="22">
        <f t="shared" si="101"/>
        <v>1</v>
      </c>
      <c r="AA299" s="21">
        <f t="shared" si="102"/>
        <v>7.0685999999999999E-2</v>
      </c>
      <c r="AB299" s="22">
        <f t="shared" si="103"/>
        <v>1</v>
      </c>
    </row>
    <row r="300" spans="1:28" s="8" customFormat="1" x14ac:dyDescent="0.15">
      <c r="C300" s="90" t="s">
        <v>495</v>
      </c>
      <c r="D300" s="96" t="s">
        <v>496</v>
      </c>
      <c r="E300" s="54">
        <v>2.7</v>
      </c>
      <c r="F300" s="54">
        <v>5.5</v>
      </c>
      <c r="G300" s="45">
        <v>14.8</v>
      </c>
      <c r="H300" s="62"/>
      <c r="I300" s="47">
        <f>ROUND((((G300/Q300)*0.5)*R300),0)</f>
        <v>118</v>
      </c>
      <c r="J300" s="47">
        <f>ROUND((((G300/S300)*0.5)*T300),0)</f>
        <v>75</v>
      </c>
      <c r="K300" s="48">
        <f>ROUND((((G300/U300)*0.5)*V300),0)</f>
        <v>52</v>
      </c>
      <c r="L300" s="58"/>
      <c r="M300" s="50">
        <f>ROUND((((G300/W300)*0.5)*X300),0)</f>
        <v>236</v>
      </c>
      <c r="N300" s="47">
        <f>ROUND((((G300/Y300)*0.5)*Z300),0)</f>
        <v>151</v>
      </c>
      <c r="O300" s="47">
        <f>ROUND((((G300/AA300)*0.5)*AB300),0)</f>
        <v>105</v>
      </c>
      <c r="P300" s="23"/>
      <c r="Q300" s="21">
        <f t="shared" si="92"/>
        <v>3.1416000000000006E-2</v>
      </c>
      <c r="R300" s="22">
        <f t="shared" si="93"/>
        <v>0.5</v>
      </c>
      <c r="S300" s="21">
        <f t="shared" si="94"/>
        <v>4.9087499999999999E-2</v>
      </c>
      <c r="T300" s="22">
        <f t="shared" si="95"/>
        <v>0.5</v>
      </c>
      <c r="U300" s="21">
        <f t="shared" si="96"/>
        <v>7.0685999999999999E-2</v>
      </c>
      <c r="V300" s="22">
        <f t="shared" si="97"/>
        <v>0.5</v>
      </c>
      <c r="W300" s="20">
        <f t="shared" si="98"/>
        <v>3.1416000000000006E-2</v>
      </c>
      <c r="X300" s="22">
        <f t="shared" si="99"/>
        <v>1</v>
      </c>
      <c r="Y300" s="21">
        <f t="shared" si="100"/>
        <v>4.9087499999999999E-2</v>
      </c>
      <c r="Z300" s="22">
        <f t="shared" si="101"/>
        <v>1</v>
      </c>
      <c r="AA300" s="21">
        <f t="shared" si="102"/>
        <v>7.0685999999999999E-2</v>
      </c>
      <c r="AB300" s="22">
        <f t="shared" si="103"/>
        <v>1</v>
      </c>
    </row>
    <row r="301" spans="1:28" x14ac:dyDescent="0.15">
      <c r="C301" s="53" t="s">
        <v>497</v>
      </c>
      <c r="D301" s="96" t="s">
        <v>498</v>
      </c>
      <c r="E301" s="54">
        <v>3.9</v>
      </c>
      <c r="F301" s="54">
        <v>8.8000000000000007</v>
      </c>
      <c r="G301" s="72">
        <f t="shared" ref="G301" si="213">ROUNDDOWN((E301*F301),1)</f>
        <v>34.299999999999997</v>
      </c>
      <c r="H301" s="73"/>
      <c r="I301" s="68">
        <f t="shared" ref="I301" si="214">ROUND((((G301/Q301)*0.5)*R301),0)</f>
        <v>273</v>
      </c>
      <c r="J301" s="43">
        <f t="shared" ref="J301" si="215">ROUND((((G301/S301)*0.5)*T301),0)</f>
        <v>175</v>
      </c>
      <c r="K301" s="69">
        <f t="shared" ref="K301" si="216">ROUND((((G301/U301)*0.5)*V301),0)</f>
        <v>121</v>
      </c>
      <c r="L301" s="70"/>
      <c r="M301" s="50">
        <f t="shared" ref="M301" si="217">ROUND((((G301/W301)*0.5)*X301),0)</f>
        <v>546</v>
      </c>
      <c r="N301" s="47">
        <f t="shared" ref="N301" si="218">ROUND((((G301/Y301)*0.5)*Z301),0)</f>
        <v>349</v>
      </c>
      <c r="O301" s="47">
        <f t="shared" ref="O301" si="219">ROUND((((G301/AA301)*0.5)*AB301),0)</f>
        <v>243</v>
      </c>
      <c r="P301" s="23"/>
      <c r="Q301" s="2">
        <f t="shared" ref="Q301:Q313" si="220">$Q$7</f>
        <v>3.1416000000000006E-2</v>
      </c>
      <c r="R301" s="13">
        <f t="shared" si="169"/>
        <v>0.5</v>
      </c>
      <c r="S301" s="2">
        <f t="shared" ref="S301:S313" si="221">$S$7</f>
        <v>4.9087499999999999E-2</v>
      </c>
      <c r="T301" s="13">
        <f t="shared" si="170"/>
        <v>0.5</v>
      </c>
      <c r="U301" s="2">
        <f t="shared" ref="U301:U313" si="222">$U$7</f>
        <v>7.0685999999999999E-2</v>
      </c>
      <c r="V301" s="13">
        <f t="shared" si="171"/>
        <v>0.5</v>
      </c>
      <c r="W301" s="20">
        <f t="shared" ref="W301:W313" si="223">$W$7</f>
        <v>3.1416000000000006E-2</v>
      </c>
      <c r="X301" s="22">
        <f t="shared" si="172"/>
        <v>1</v>
      </c>
      <c r="Y301" s="21">
        <f t="shared" ref="Y301:Y313" si="224">$Y$7</f>
        <v>4.9087499999999999E-2</v>
      </c>
      <c r="Z301" s="22">
        <f t="shared" si="173"/>
        <v>1</v>
      </c>
      <c r="AA301" s="21">
        <f t="shared" ref="AA301:AA313" si="225">$AA$7</f>
        <v>7.0685999999999999E-2</v>
      </c>
      <c r="AB301" s="22">
        <f t="shared" si="174"/>
        <v>1</v>
      </c>
    </row>
    <row r="302" spans="1:28" x14ac:dyDescent="0.15">
      <c r="C302" s="92" t="s">
        <v>499</v>
      </c>
      <c r="D302" s="96" t="s">
        <v>500</v>
      </c>
      <c r="E302" s="54">
        <v>3.9</v>
      </c>
      <c r="F302" s="54">
        <v>8.9</v>
      </c>
      <c r="G302" s="72">
        <f>E302*F302</f>
        <v>34.71</v>
      </c>
      <c r="H302" s="73"/>
      <c r="I302" s="68">
        <f t="shared" si="192"/>
        <v>276</v>
      </c>
      <c r="J302" s="43">
        <f t="shared" si="193"/>
        <v>177</v>
      </c>
      <c r="K302" s="69">
        <f t="shared" si="194"/>
        <v>123</v>
      </c>
      <c r="L302" s="70"/>
      <c r="M302" s="50">
        <f t="shared" si="195"/>
        <v>552</v>
      </c>
      <c r="N302" s="47">
        <f t="shared" si="196"/>
        <v>354</v>
      </c>
      <c r="O302" s="47">
        <f t="shared" si="197"/>
        <v>246</v>
      </c>
      <c r="P302" s="23"/>
      <c r="Q302" s="2">
        <f t="shared" si="220"/>
        <v>3.1416000000000006E-2</v>
      </c>
      <c r="R302" s="13">
        <f t="shared" si="169"/>
        <v>0.5</v>
      </c>
      <c r="S302" s="2">
        <f t="shared" si="221"/>
        <v>4.9087499999999999E-2</v>
      </c>
      <c r="T302" s="13">
        <f t="shared" si="170"/>
        <v>0.5</v>
      </c>
      <c r="U302" s="2">
        <f t="shared" si="222"/>
        <v>7.0685999999999999E-2</v>
      </c>
      <c r="V302" s="13">
        <f t="shared" si="171"/>
        <v>0.5</v>
      </c>
      <c r="W302" s="20">
        <f t="shared" si="223"/>
        <v>3.1416000000000006E-2</v>
      </c>
      <c r="X302" s="22">
        <f t="shared" si="172"/>
        <v>1</v>
      </c>
      <c r="Y302" s="21">
        <f t="shared" si="224"/>
        <v>4.9087499999999999E-2</v>
      </c>
      <c r="Z302" s="22">
        <f t="shared" si="173"/>
        <v>1</v>
      </c>
      <c r="AA302" s="21">
        <f t="shared" si="225"/>
        <v>7.0685999999999999E-2</v>
      </c>
      <c r="AB302" s="22">
        <f t="shared" si="174"/>
        <v>1</v>
      </c>
    </row>
    <row r="303" spans="1:28" x14ac:dyDescent="0.15">
      <c r="A303" s="1">
        <v>12035</v>
      </c>
      <c r="C303" s="92" t="s">
        <v>501</v>
      </c>
      <c r="D303" s="94" t="s">
        <v>502</v>
      </c>
      <c r="E303" s="54">
        <v>8.8000000000000007</v>
      </c>
      <c r="F303" s="54">
        <v>1.95</v>
      </c>
      <c r="G303" s="45">
        <f>ROUNDDOWN((E303*F303),1)</f>
        <v>17.100000000000001</v>
      </c>
      <c r="H303" s="52"/>
      <c r="I303" s="68">
        <f t="shared" si="192"/>
        <v>136</v>
      </c>
      <c r="J303" s="43">
        <f t="shared" si="193"/>
        <v>87</v>
      </c>
      <c r="K303" s="69">
        <f t="shared" si="194"/>
        <v>60</v>
      </c>
      <c r="L303" s="49"/>
      <c r="M303" s="50">
        <f t="shared" si="195"/>
        <v>272</v>
      </c>
      <c r="N303" s="47">
        <f t="shared" si="196"/>
        <v>174</v>
      </c>
      <c r="O303" s="47">
        <f t="shared" si="197"/>
        <v>121</v>
      </c>
      <c r="P303" s="23"/>
      <c r="Q303" s="2">
        <f>$Q$7</f>
        <v>3.1416000000000006E-2</v>
      </c>
      <c r="R303" s="13">
        <f>MINA($R$7,100%)</f>
        <v>0.5</v>
      </c>
      <c r="S303" s="2">
        <f>$S$7</f>
        <v>4.9087499999999999E-2</v>
      </c>
      <c r="T303" s="13">
        <f>MINA($T$7,100%)</f>
        <v>0.5</v>
      </c>
      <c r="U303" s="2">
        <f>$U$7</f>
        <v>7.0685999999999999E-2</v>
      </c>
      <c r="V303" s="13">
        <f>MINA($V$7,100%)</f>
        <v>0.5</v>
      </c>
      <c r="W303" s="20">
        <f>$W$7</f>
        <v>3.1416000000000006E-2</v>
      </c>
      <c r="X303" s="22">
        <f>MINA($X$7,100%)</f>
        <v>1</v>
      </c>
      <c r="Y303" s="21">
        <f>$Y$7</f>
        <v>4.9087499999999999E-2</v>
      </c>
      <c r="Z303" s="22">
        <f>MINA($Z$7,100%)</f>
        <v>1</v>
      </c>
      <c r="AA303" s="21">
        <f>$AA$7</f>
        <v>7.0685999999999999E-2</v>
      </c>
      <c r="AB303" s="22">
        <f>MINA($AB$7,100%)</f>
        <v>1</v>
      </c>
    </row>
    <row r="304" spans="1:28" s="8" customFormat="1" x14ac:dyDescent="0.15">
      <c r="C304" s="92" t="s">
        <v>503</v>
      </c>
      <c r="D304" s="94" t="s">
        <v>504</v>
      </c>
      <c r="E304" s="54">
        <v>3.9</v>
      </c>
      <c r="F304" s="54">
        <v>8.8000000000000007</v>
      </c>
      <c r="G304" s="72">
        <v>28</v>
      </c>
      <c r="H304" s="71"/>
      <c r="I304" s="68">
        <f t="shared" si="192"/>
        <v>223</v>
      </c>
      <c r="J304" s="43">
        <f t="shared" si="193"/>
        <v>143</v>
      </c>
      <c r="K304" s="69">
        <f t="shared" si="194"/>
        <v>99</v>
      </c>
      <c r="L304" s="70"/>
      <c r="M304" s="50">
        <f t="shared" si="195"/>
        <v>446</v>
      </c>
      <c r="N304" s="47">
        <f t="shared" si="196"/>
        <v>285</v>
      </c>
      <c r="O304" s="47">
        <f t="shared" si="197"/>
        <v>198</v>
      </c>
      <c r="P304" s="23"/>
      <c r="Q304" s="21">
        <f t="shared" si="220"/>
        <v>3.1416000000000006E-2</v>
      </c>
      <c r="R304" s="22">
        <f t="shared" si="169"/>
        <v>0.5</v>
      </c>
      <c r="S304" s="21">
        <f t="shared" si="221"/>
        <v>4.9087499999999999E-2</v>
      </c>
      <c r="T304" s="22">
        <f t="shared" si="170"/>
        <v>0.5</v>
      </c>
      <c r="U304" s="21">
        <f t="shared" si="222"/>
        <v>7.0685999999999999E-2</v>
      </c>
      <c r="V304" s="22">
        <f t="shared" si="171"/>
        <v>0.5</v>
      </c>
      <c r="W304" s="20">
        <f t="shared" si="223"/>
        <v>3.1416000000000006E-2</v>
      </c>
      <c r="X304" s="22">
        <f t="shared" si="172"/>
        <v>1</v>
      </c>
      <c r="Y304" s="21">
        <f t="shared" si="224"/>
        <v>4.9087499999999999E-2</v>
      </c>
      <c r="Z304" s="22">
        <f t="shared" si="173"/>
        <v>1</v>
      </c>
      <c r="AA304" s="21">
        <f t="shared" si="225"/>
        <v>7.0685999999999999E-2</v>
      </c>
      <c r="AB304" s="22">
        <f t="shared" si="174"/>
        <v>1</v>
      </c>
    </row>
    <row r="305" spans="1:28" x14ac:dyDescent="0.15">
      <c r="B305" s="30"/>
      <c r="C305" s="92" t="s">
        <v>505</v>
      </c>
      <c r="D305" s="94" t="s">
        <v>506</v>
      </c>
      <c r="E305" s="51" t="s">
        <v>70</v>
      </c>
      <c r="F305" s="51" t="s">
        <v>65</v>
      </c>
      <c r="G305" s="72">
        <v>6.6</v>
      </c>
      <c r="H305" s="71"/>
      <c r="I305" s="68">
        <f t="shared" si="192"/>
        <v>53</v>
      </c>
      <c r="J305" s="43">
        <f t="shared" si="193"/>
        <v>34</v>
      </c>
      <c r="K305" s="69">
        <f t="shared" si="194"/>
        <v>23</v>
      </c>
      <c r="L305" s="70"/>
      <c r="M305" s="50">
        <f t="shared" si="195"/>
        <v>105</v>
      </c>
      <c r="N305" s="47">
        <f t="shared" si="196"/>
        <v>67</v>
      </c>
      <c r="O305" s="47">
        <f t="shared" si="197"/>
        <v>47</v>
      </c>
      <c r="P305" s="23"/>
      <c r="Q305" s="2">
        <f t="shared" si="220"/>
        <v>3.1416000000000006E-2</v>
      </c>
      <c r="R305" s="13">
        <f t="shared" si="169"/>
        <v>0.5</v>
      </c>
      <c r="S305" s="2">
        <f t="shared" si="221"/>
        <v>4.9087499999999999E-2</v>
      </c>
      <c r="T305" s="13">
        <f t="shared" si="170"/>
        <v>0.5</v>
      </c>
      <c r="U305" s="2">
        <f t="shared" si="222"/>
        <v>7.0685999999999999E-2</v>
      </c>
      <c r="V305" s="13">
        <f t="shared" si="171"/>
        <v>0.5</v>
      </c>
      <c r="W305" s="20">
        <f t="shared" si="223"/>
        <v>3.1416000000000006E-2</v>
      </c>
      <c r="X305" s="22">
        <f t="shared" si="172"/>
        <v>1</v>
      </c>
      <c r="Y305" s="21">
        <f t="shared" si="224"/>
        <v>4.9087499999999999E-2</v>
      </c>
      <c r="Z305" s="22">
        <f t="shared" si="173"/>
        <v>1</v>
      </c>
      <c r="AA305" s="21">
        <f t="shared" si="225"/>
        <v>7.0685999999999999E-2</v>
      </c>
      <c r="AB305" s="22">
        <f t="shared" si="174"/>
        <v>1</v>
      </c>
    </row>
    <row r="306" spans="1:28" x14ac:dyDescent="0.15">
      <c r="C306" s="92" t="s">
        <v>507</v>
      </c>
      <c r="D306" s="94" t="s">
        <v>506</v>
      </c>
      <c r="E306" s="51" t="s">
        <v>70</v>
      </c>
      <c r="F306" s="51" t="s">
        <v>113</v>
      </c>
      <c r="G306" s="72">
        <v>3.5</v>
      </c>
      <c r="H306" s="71"/>
      <c r="I306" s="68">
        <f t="shared" si="192"/>
        <v>28</v>
      </c>
      <c r="J306" s="43">
        <f t="shared" si="193"/>
        <v>18</v>
      </c>
      <c r="K306" s="69">
        <f t="shared" si="194"/>
        <v>12</v>
      </c>
      <c r="L306" s="67"/>
      <c r="M306" s="50">
        <f t="shared" si="195"/>
        <v>56</v>
      </c>
      <c r="N306" s="47">
        <f t="shared" si="196"/>
        <v>36</v>
      </c>
      <c r="O306" s="47">
        <f t="shared" si="197"/>
        <v>25</v>
      </c>
      <c r="P306" s="23"/>
      <c r="Q306" s="2">
        <f t="shared" si="220"/>
        <v>3.1416000000000006E-2</v>
      </c>
      <c r="R306" s="13">
        <f t="shared" si="169"/>
        <v>0.5</v>
      </c>
      <c r="S306" s="2">
        <f t="shared" si="221"/>
        <v>4.9087499999999999E-2</v>
      </c>
      <c r="T306" s="13">
        <f t="shared" si="170"/>
        <v>0.5</v>
      </c>
      <c r="U306" s="2">
        <f t="shared" si="222"/>
        <v>7.0685999999999999E-2</v>
      </c>
      <c r="V306" s="13">
        <f t="shared" si="171"/>
        <v>0.5</v>
      </c>
      <c r="W306" s="20">
        <f t="shared" si="223"/>
        <v>3.1416000000000006E-2</v>
      </c>
      <c r="X306" s="22">
        <f t="shared" si="172"/>
        <v>1</v>
      </c>
      <c r="Y306" s="21">
        <f t="shared" si="224"/>
        <v>4.9087499999999999E-2</v>
      </c>
      <c r="Z306" s="22">
        <f t="shared" si="173"/>
        <v>1</v>
      </c>
      <c r="AA306" s="21">
        <f t="shared" si="225"/>
        <v>7.0685999999999999E-2</v>
      </c>
      <c r="AB306" s="22">
        <f t="shared" si="174"/>
        <v>1</v>
      </c>
    </row>
    <row r="307" spans="1:28" s="32" customFormat="1" x14ac:dyDescent="0.15">
      <c r="C307" s="92" t="s">
        <v>508</v>
      </c>
      <c r="D307" s="94" t="s">
        <v>506</v>
      </c>
      <c r="E307" s="51" t="s">
        <v>70</v>
      </c>
      <c r="F307" s="54">
        <v>5.4</v>
      </c>
      <c r="G307" s="72">
        <v>6.6</v>
      </c>
      <c r="H307" s="71"/>
      <c r="I307" s="68">
        <f t="shared" si="192"/>
        <v>53</v>
      </c>
      <c r="J307" s="43">
        <f t="shared" si="193"/>
        <v>34</v>
      </c>
      <c r="K307" s="69">
        <f t="shared" si="194"/>
        <v>23</v>
      </c>
      <c r="L307" s="67"/>
      <c r="M307" s="50">
        <f t="shared" si="195"/>
        <v>105</v>
      </c>
      <c r="N307" s="47">
        <f t="shared" si="196"/>
        <v>67</v>
      </c>
      <c r="O307" s="47">
        <f t="shared" si="197"/>
        <v>47</v>
      </c>
      <c r="P307" s="33"/>
      <c r="Q307" s="2">
        <f t="shared" si="220"/>
        <v>3.1416000000000006E-2</v>
      </c>
      <c r="R307" s="13">
        <f t="shared" si="169"/>
        <v>0.5</v>
      </c>
      <c r="S307" s="2">
        <f t="shared" si="221"/>
        <v>4.9087499999999999E-2</v>
      </c>
      <c r="T307" s="13">
        <f t="shared" si="170"/>
        <v>0.5</v>
      </c>
      <c r="U307" s="2">
        <f t="shared" si="222"/>
        <v>7.0685999999999999E-2</v>
      </c>
      <c r="V307" s="13">
        <f t="shared" si="171"/>
        <v>0.5</v>
      </c>
      <c r="W307" s="89">
        <f t="shared" si="223"/>
        <v>3.1416000000000006E-2</v>
      </c>
      <c r="X307" s="13">
        <f t="shared" si="172"/>
        <v>1</v>
      </c>
      <c r="Y307" s="2">
        <f t="shared" si="224"/>
        <v>4.9087499999999999E-2</v>
      </c>
      <c r="Z307" s="13">
        <f t="shared" si="173"/>
        <v>1</v>
      </c>
      <c r="AA307" s="2">
        <f t="shared" si="225"/>
        <v>7.0685999999999999E-2</v>
      </c>
      <c r="AB307" s="13">
        <f t="shared" si="174"/>
        <v>1</v>
      </c>
    </row>
    <row r="308" spans="1:28" x14ac:dyDescent="0.15">
      <c r="C308" s="92" t="s">
        <v>509</v>
      </c>
      <c r="D308" s="96" t="s">
        <v>506</v>
      </c>
      <c r="E308" s="54" t="s">
        <v>70</v>
      </c>
      <c r="F308" s="54">
        <v>5.4</v>
      </c>
      <c r="G308" s="57">
        <v>6.6</v>
      </c>
      <c r="H308" s="71"/>
      <c r="I308" s="68">
        <f t="shared" si="192"/>
        <v>53</v>
      </c>
      <c r="J308" s="43">
        <f t="shared" si="193"/>
        <v>34</v>
      </c>
      <c r="K308" s="69">
        <f t="shared" si="194"/>
        <v>23</v>
      </c>
      <c r="L308" s="58"/>
      <c r="M308" s="50">
        <f t="shared" si="195"/>
        <v>105</v>
      </c>
      <c r="N308" s="47">
        <f t="shared" si="196"/>
        <v>67</v>
      </c>
      <c r="O308" s="47">
        <f t="shared" si="197"/>
        <v>47</v>
      </c>
      <c r="P308" s="23"/>
      <c r="Q308" s="2">
        <f t="shared" si="220"/>
        <v>3.1416000000000006E-2</v>
      </c>
      <c r="R308" s="13">
        <f t="shared" si="169"/>
        <v>0.5</v>
      </c>
      <c r="S308" s="2">
        <f t="shared" si="221"/>
        <v>4.9087499999999999E-2</v>
      </c>
      <c r="T308" s="13">
        <f t="shared" si="170"/>
        <v>0.5</v>
      </c>
      <c r="U308" s="2">
        <f t="shared" si="222"/>
        <v>7.0685999999999999E-2</v>
      </c>
      <c r="V308" s="13">
        <f t="shared" si="171"/>
        <v>0.5</v>
      </c>
      <c r="W308" s="20">
        <f t="shared" si="223"/>
        <v>3.1416000000000006E-2</v>
      </c>
      <c r="X308" s="22">
        <f t="shared" si="172"/>
        <v>1</v>
      </c>
      <c r="Y308" s="21">
        <f t="shared" si="224"/>
        <v>4.9087499999999999E-2</v>
      </c>
      <c r="Z308" s="22">
        <f t="shared" si="173"/>
        <v>1</v>
      </c>
      <c r="AA308" s="21">
        <f t="shared" si="225"/>
        <v>7.0685999999999999E-2</v>
      </c>
      <c r="AB308" s="22">
        <f t="shared" si="174"/>
        <v>1</v>
      </c>
    </row>
    <row r="309" spans="1:28" x14ac:dyDescent="0.15">
      <c r="C309" s="92" t="s">
        <v>510</v>
      </c>
      <c r="D309" s="96" t="s">
        <v>511</v>
      </c>
      <c r="E309" s="54" t="s">
        <v>70</v>
      </c>
      <c r="F309" s="54">
        <v>5.4</v>
      </c>
      <c r="G309" s="56">
        <v>5.8</v>
      </c>
      <c r="H309" s="71"/>
      <c r="I309" s="68">
        <f t="shared" si="192"/>
        <v>46</v>
      </c>
      <c r="J309" s="43">
        <f t="shared" si="193"/>
        <v>30</v>
      </c>
      <c r="K309" s="69">
        <f t="shared" si="194"/>
        <v>21</v>
      </c>
      <c r="L309" s="58"/>
      <c r="M309" s="50">
        <f t="shared" si="195"/>
        <v>92</v>
      </c>
      <c r="N309" s="47">
        <f t="shared" si="196"/>
        <v>59</v>
      </c>
      <c r="O309" s="47">
        <f t="shared" si="197"/>
        <v>41</v>
      </c>
      <c r="P309" s="23"/>
      <c r="Q309" s="2">
        <f t="shared" si="220"/>
        <v>3.1416000000000006E-2</v>
      </c>
      <c r="R309" s="13">
        <f t="shared" si="169"/>
        <v>0.5</v>
      </c>
      <c r="S309" s="2">
        <f t="shared" si="221"/>
        <v>4.9087499999999999E-2</v>
      </c>
      <c r="T309" s="13">
        <f t="shared" si="170"/>
        <v>0.5</v>
      </c>
      <c r="U309" s="2">
        <f t="shared" si="222"/>
        <v>7.0685999999999999E-2</v>
      </c>
      <c r="V309" s="13">
        <f t="shared" si="171"/>
        <v>0.5</v>
      </c>
      <c r="W309" s="20">
        <f t="shared" si="223"/>
        <v>3.1416000000000006E-2</v>
      </c>
      <c r="X309" s="22">
        <f t="shared" si="172"/>
        <v>1</v>
      </c>
      <c r="Y309" s="21">
        <f t="shared" si="224"/>
        <v>4.9087499999999999E-2</v>
      </c>
      <c r="Z309" s="22">
        <f t="shared" si="173"/>
        <v>1</v>
      </c>
      <c r="AA309" s="21">
        <f t="shared" si="225"/>
        <v>7.0685999999999999E-2</v>
      </c>
      <c r="AB309" s="22">
        <f t="shared" si="174"/>
        <v>1</v>
      </c>
    </row>
    <row r="310" spans="1:28" x14ac:dyDescent="0.15">
      <c r="C310" s="92" t="s">
        <v>510</v>
      </c>
      <c r="D310" s="96" t="s">
        <v>512</v>
      </c>
      <c r="E310" s="54" t="s">
        <v>70</v>
      </c>
      <c r="F310" s="54">
        <v>5.4</v>
      </c>
      <c r="G310" s="56">
        <v>5.2</v>
      </c>
      <c r="H310" s="71"/>
      <c r="I310" s="68">
        <f t="shared" si="192"/>
        <v>41</v>
      </c>
      <c r="J310" s="43">
        <f t="shared" si="193"/>
        <v>26</v>
      </c>
      <c r="K310" s="69">
        <f t="shared" si="194"/>
        <v>18</v>
      </c>
      <c r="L310" s="58"/>
      <c r="M310" s="50">
        <f t="shared" si="195"/>
        <v>83</v>
      </c>
      <c r="N310" s="47">
        <f t="shared" si="196"/>
        <v>53</v>
      </c>
      <c r="O310" s="47">
        <f t="shared" si="197"/>
        <v>37</v>
      </c>
      <c r="P310" s="23"/>
      <c r="Q310" s="2">
        <f t="shared" si="220"/>
        <v>3.1416000000000006E-2</v>
      </c>
      <c r="R310" s="13">
        <f t="shared" si="169"/>
        <v>0.5</v>
      </c>
      <c r="S310" s="2">
        <f t="shared" si="221"/>
        <v>4.9087499999999999E-2</v>
      </c>
      <c r="T310" s="13">
        <f t="shared" si="170"/>
        <v>0.5</v>
      </c>
      <c r="U310" s="2">
        <f t="shared" si="222"/>
        <v>7.0685999999999999E-2</v>
      </c>
      <c r="V310" s="13">
        <f t="shared" si="171"/>
        <v>0.5</v>
      </c>
      <c r="W310" s="20">
        <f t="shared" si="223"/>
        <v>3.1416000000000006E-2</v>
      </c>
      <c r="X310" s="22">
        <f t="shared" si="172"/>
        <v>1</v>
      </c>
      <c r="Y310" s="21">
        <f t="shared" si="224"/>
        <v>4.9087499999999999E-2</v>
      </c>
      <c r="Z310" s="22">
        <f t="shared" si="173"/>
        <v>1</v>
      </c>
      <c r="AA310" s="21">
        <f t="shared" si="225"/>
        <v>7.0685999999999999E-2</v>
      </c>
      <c r="AB310" s="22">
        <f t="shared" si="174"/>
        <v>1</v>
      </c>
    </row>
    <row r="311" spans="1:28" x14ac:dyDescent="0.15">
      <c r="C311" s="92" t="s">
        <v>513</v>
      </c>
      <c r="D311" s="94" t="s">
        <v>506</v>
      </c>
      <c r="E311" s="51" t="s">
        <v>70</v>
      </c>
      <c r="F311" s="54">
        <v>5.4</v>
      </c>
      <c r="G311" s="72">
        <v>6.6</v>
      </c>
      <c r="H311" s="71"/>
      <c r="I311" s="68">
        <f t="shared" si="192"/>
        <v>53</v>
      </c>
      <c r="J311" s="43">
        <f t="shared" si="193"/>
        <v>34</v>
      </c>
      <c r="K311" s="69">
        <f t="shared" si="194"/>
        <v>23</v>
      </c>
      <c r="L311" s="67"/>
      <c r="M311" s="50">
        <f t="shared" si="195"/>
        <v>105</v>
      </c>
      <c r="N311" s="47">
        <f t="shared" si="196"/>
        <v>67</v>
      </c>
      <c r="O311" s="47">
        <f t="shared" si="197"/>
        <v>47</v>
      </c>
      <c r="P311" s="23"/>
      <c r="Q311" s="2">
        <f t="shared" si="220"/>
        <v>3.1416000000000006E-2</v>
      </c>
      <c r="R311" s="13">
        <f t="shared" si="169"/>
        <v>0.5</v>
      </c>
      <c r="S311" s="2">
        <f t="shared" si="221"/>
        <v>4.9087499999999999E-2</v>
      </c>
      <c r="T311" s="13">
        <f t="shared" si="170"/>
        <v>0.5</v>
      </c>
      <c r="U311" s="2">
        <f t="shared" si="222"/>
        <v>7.0685999999999999E-2</v>
      </c>
      <c r="V311" s="13">
        <f t="shared" si="171"/>
        <v>0.5</v>
      </c>
      <c r="W311" s="20">
        <f t="shared" si="223"/>
        <v>3.1416000000000006E-2</v>
      </c>
      <c r="X311" s="22">
        <f t="shared" si="172"/>
        <v>1</v>
      </c>
      <c r="Y311" s="21">
        <f t="shared" si="224"/>
        <v>4.9087499999999999E-2</v>
      </c>
      <c r="Z311" s="22">
        <f t="shared" si="173"/>
        <v>1</v>
      </c>
      <c r="AA311" s="21">
        <f t="shared" si="225"/>
        <v>7.0685999999999999E-2</v>
      </c>
      <c r="AB311" s="22">
        <f t="shared" si="174"/>
        <v>1</v>
      </c>
    </row>
    <row r="312" spans="1:28" x14ac:dyDescent="0.15">
      <c r="C312" s="92" t="s">
        <v>514</v>
      </c>
      <c r="D312" s="94" t="s">
        <v>506</v>
      </c>
      <c r="E312" s="51" t="s">
        <v>70</v>
      </c>
      <c r="F312" s="54">
        <v>5.4</v>
      </c>
      <c r="G312" s="72">
        <v>6.4</v>
      </c>
      <c r="H312" s="71"/>
      <c r="I312" s="68">
        <f t="shared" si="192"/>
        <v>51</v>
      </c>
      <c r="J312" s="43">
        <f t="shared" si="193"/>
        <v>33</v>
      </c>
      <c r="K312" s="69">
        <f t="shared" si="194"/>
        <v>23</v>
      </c>
      <c r="L312" s="67"/>
      <c r="M312" s="50">
        <f t="shared" si="195"/>
        <v>102</v>
      </c>
      <c r="N312" s="47">
        <f t="shared" si="196"/>
        <v>65</v>
      </c>
      <c r="O312" s="47">
        <f t="shared" si="197"/>
        <v>45</v>
      </c>
      <c r="P312" s="23"/>
      <c r="Q312" s="2">
        <f t="shared" si="220"/>
        <v>3.1416000000000006E-2</v>
      </c>
      <c r="R312" s="13">
        <f t="shared" ref="R312:R319" si="226">MINA($R$7,100%)</f>
        <v>0.5</v>
      </c>
      <c r="S312" s="2">
        <f t="shared" si="221"/>
        <v>4.9087499999999999E-2</v>
      </c>
      <c r="T312" s="13">
        <f t="shared" ref="T312:T319" si="227">MINA($T$7,100%)</f>
        <v>0.5</v>
      </c>
      <c r="U312" s="2">
        <f t="shared" si="222"/>
        <v>7.0685999999999999E-2</v>
      </c>
      <c r="V312" s="13">
        <f t="shared" ref="V312:V319" si="228">MINA($V$7,100%)</f>
        <v>0.5</v>
      </c>
      <c r="W312" s="20">
        <f t="shared" si="223"/>
        <v>3.1416000000000006E-2</v>
      </c>
      <c r="X312" s="22">
        <f t="shared" ref="X312:X319" si="229">MINA($X$7,100%)</f>
        <v>1</v>
      </c>
      <c r="Y312" s="21">
        <f t="shared" si="224"/>
        <v>4.9087499999999999E-2</v>
      </c>
      <c r="Z312" s="22">
        <f t="shared" ref="Z312:Z319" si="230">MINA($Z$7,100%)</f>
        <v>1</v>
      </c>
      <c r="AA312" s="21">
        <f t="shared" si="225"/>
        <v>7.0685999999999999E-2</v>
      </c>
      <c r="AB312" s="22">
        <f t="shared" ref="AB312:AB319" si="231">MINA($AB$7,100%)</f>
        <v>1</v>
      </c>
    </row>
    <row r="313" spans="1:28" x14ac:dyDescent="0.15">
      <c r="C313" s="92" t="s">
        <v>515</v>
      </c>
      <c r="D313" s="94" t="s">
        <v>506</v>
      </c>
      <c r="E313" s="51" t="s">
        <v>70</v>
      </c>
      <c r="F313" s="54">
        <v>5.5</v>
      </c>
      <c r="G313" s="72">
        <v>5.9</v>
      </c>
      <c r="H313" s="71"/>
      <c r="I313" s="68">
        <f t="shared" si="192"/>
        <v>47</v>
      </c>
      <c r="J313" s="43">
        <f t="shared" si="193"/>
        <v>30</v>
      </c>
      <c r="K313" s="69">
        <f t="shared" si="194"/>
        <v>21</v>
      </c>
      <c r="L313" s="70"/>
      <c r="M313" s="50">
        <f t="shared" si="195"/>
        <v>94</v>
      </c>
      <c r="N313" s="47">
        <f t="shared" si="196"/>
        <v>60</v>
      </c>
      <c r="O313" s="47">
        <f t="shared" si="197"/>
        <v>42</v>
      </c>
      <c r="P313" s="23"/>
      <c r="Q313" s="2">
        <f t="shared" si="220"/>
        <v>3.1416000000000006E-2</v>
      </c>
      <c r="R313" s="13">
        <f t="shared" si="226"/>
        <v>0.5</v>
      </c>
      <c r="S313" s="2">
        <f t="shared" si="221"/>
        <v>4.9087499999999999E-2</v>
      </c>
      <c r="T313" s="13">
        <f t="shared" si="227"/>
        <v>0.5</v>
      </c>
      <c r="U313" s="2">
        <f t="shared" si="222"/>
        <v>7.0685999999999999E-2</v>
      </c>
      <c r="V313" s="13">
        <f t="shared" si="228"/>
        <v>0.5</v>
      </c>
      <c r="W313" s="20">
        <f t="shared" si="223"/>
        <v>3.1416000000000006E-2</v>
      </c>
      <c r="X313" s="22">
        <f t="shared" si="229"/>
        <v>1</v>
      </c>
      <c r="Y313" s="21">
        <f t="shared" si="224"/>
        <v>4.9087499999999999E-2</v>
      </c>
      <c r="Z313" s="22">
        <f t="shared" si="230"/>
        <v>1</v>
      </c>
      <c r="AA313" s="21">
        <f t="shared" si="225"/>
        <v>7.0685999999999999E-2</v>
      </c>
      <c r="AB313" s="22">
        <f t="shared" si="231"/>
        <v>1</v>
      </c>
    </row>
    <row r="314" spans="1:28" x14ac:dyDescent="0.15">
      <c r="C314" s="92" t="s">
        <v>516</v>
      </c>
      <c r="D314" s="94" t="s">
        <v>506</v>
      </c>
      <c r="E314" s="51" t="s">
        <v>70</v>
      </c>
      <c r="F314" s="54">
        <v>3.2</v>
      </c>
      <c r="G314" s="72">
        <v>5.0999999999999996</v>
      </c>
      <c r="H314" s="71"/>
      <c r="I314" s="68">
        <f t="shared" si="192"/>
        <v>41</v>
      </c>
      <c r="J314" s="43">
        <f t="shared" si="193"/>
        <v>26</v>
      </c>
      <c r="K314" s="69">
        <f t="shared" si="194"/>
        <v>18</v>
      </c>
      <c r="L314" s="70"/>
      <c r="M314" s="50">
        <f t="shared" si="195"/>
        <v>81</v>
      </c>
      <c r="N314" s="47">
        <f t="shared" si="196"/>
        <v>52</v>
      </c>
      <c r="O314" s="47">
        <f t="shared" si="197"/>
        <v>36</v>
      </c>
      <c r="P314" s="23"/>
      <c r="Q314" s="2">
        <f t="shared" ref="Q314:Q319" si="232">$Q$7</f>
        <v>3.1416000000000006E-2</v>
      </c>
      <c r="R314" s="13">
        <f t="shared" si="226"/>
        <v>0.5</v>
      </c>
      <c r="S314" s="2">
        <f t="shared" ref="S314:S319" si="233">$S$7</f>
        <v>4.9087499999999999E-2</v>
      </c>
      <c r="T314" s="13">
        <f t="shared" si="227"/>
        <v>0.5</v>
      </c>
      <c r="U314" s="2">
        <f t="shared" ref="U314:U319" si="234">$U$7</f>
        <v>7.0685999999999999E-2</v>
      </c>
      <c r="V314" s="13">
        <f t="shared" si="228"/>
        <v>0.5</v>
      </c>
      <c r="W314" s="20">
        <f t="shared" ref="W314:W319" si="235">$W$7</f>
        <v>3.1416000000000006E-2</v>
      </c>
      <c r="X314" s="22">
        <f t="shared" si="229"/>
        <v>1</v>
      </c>
      <c r="Y314" s="21">
        <f t="shared" ref="Y314:Y319" si="236">$Y$7</f>
        <v>4.9087499999999999E-2</v>
      </c>
      <c r="Z314" s="22">
        <f t="shared" si="230"/>
        <v>1</v>
      </c>
      <c r="AA314" s="21">
        <f t="shared" ref="AA314:AA319" si="237">$AA$7</f>
        <v>7.0685999999999999E-2</v>
      </c>
      <c r="AB314" s="22">
        <f t="shared" si="231"/>
        <v>1</v>
      </c>
    </row>
    <row r="315" spans="1:28" x14ac:dyDescent="0.15">
      <c r="C315" s="147" t="s">
        <v>517</v>
      </c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9"/>
      <c r="P315" s="23"/>
      <c r="Q315" s="2">
        <f t="shared" si="232"/>
        <v>3.1416000000000006E-2</v>
      </c>
      <c r="R315" s="13">
        <f t="shared" si="226"/>
        <v>0.5</v>
      </c>
      <c r="S315" s="2">
        <f t="shared" si="233"/>
        <v>4.9087499999999999E-2</v>
      </c>
      <c r="T315" s="13">
        <f t="shared" si="227"/>
        <v>0.5</v>
      </c>
      <c r="U315" s="2">
        <f t="shared" si="234"/>
        <v>7.0685999999999999E-2</v>
      </c>
      <c r="V315" s="13">
        <f t="shared" si="228"/>
        <v>0.5</v>
      </c>
      <c r="W315" s="20">
        <f t="shared" si="235"/>
        <v>3.1416000000000006E-2</v>
      </c>
      <c r="X315" s="22">
        <f t="shared" si="229"/>
        <v>1</v>
      </c>
      <c r="Y315" s="21">
        <f t="shared" si="236"/>
        <v>4.9087499999999999E-2</v>
      </c>
      <c r="Z315" s="22">
        <f t="shared" si="230"/>
        <v>1</v>
      </c>
      <c r="AA315" s="21">
        <f t="shared" si="237"/>
        <v>7.0685999999999999E-2</v>
      </c>
      <c r="AB315" s="22">
        <f t="shared" si="231"/>
        <v>1</v>
      </c>
    </row>
    <row r="316" spans="1:28" ht="22.5" customHeight="1" thickBot="1" x14ac:dyDescent="0.2">
      <c r="C316" s="150" t="s">
        <v>518</v>
      </c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2"/>
      <c r="P316" s="23"/>
      <c r="Q316" s="2">
        <f t="shared" si="232"/>
        <v>3.1416000000000006E-2</v>
      </c>
      <c r="R316" s="13">
        <f t="shared" si="226"/>
        <v>0.5</v>
      </c>
      <c r="S316" s="2">
        <f t="shared" si="233"/>
        <v>4.9087499999999999E-2</v>
      </c>
      <c r="T316" s="13">
        <f t="shared" si="227"/>
        <v>0.5</v>
      </c>
      <c r="U316" s="2">
        <f t="shared" si="234"/>
        <v>7.0685999999999999E-2</v>
      </c>
      <c r="V316" s="13">
        <f t="shared" si="228"/>
        <v>0.5</v>
      </c>
      <c r="W316" s="20">
        <f t="shared" si="235"/>
        <v>3.1416000000000006E-2</v>
      </c>
      <c r="X316" s="22">
        <f t="shared" si="229"/>
        <v>1</v>
      </c>
      <c r="Y316" s="21">
        <f t="shared" si="236"/>
        <v>4.9087499999999999E-2</v>
      </c>
      <c r="Z316" s="22">
        <f t="shared" si="230"/>
        <v>1</v>
      </c>
      <c r="AA316" s="21">
        <f t="shared" si="237"/>
        <v>7.0685999999999999E-2</v>
      </c>
      <c r="AB316" s="22">
        <f t="shared" si="231"/>
        <v>1</v>
      </c>
    </row>
    <row r="317" spans="1:28" ht="14" thickTop="1" x14ac:dyDescent="0.15">
      <c r="C317" s="43" t="s">
        <v>519</v>
      </c>
      <c r="D317" s="93" t="s">
        <v>520</v>
      </c>
      <c r="E317" s="44" t="s">
        <v>521</v>
      </c>
      <c r="F317" s="44" t="s">
        <v>21</v>
      </c>
      <c r="G317" s="69">
        <f t="shared" ref="G317:G412" si="238">ROUNDDOWN((E317*F317),1)</f>
        <v>24</v>
      </c>
      <c r="H317" s="67"/>
      <c r="I317" s="68">
        <f>ROUND((((G317/Q317)*0.5)*R317),0)</f>
        <v>191</v>
      </c>
      <c r="J317" s="43">
        <f>ROUND((((G317/S317)*0.5)*T317),0)</f>
        <v>122</v>
      </c>
      <c r="K317" s="69">
        <f>ROUND((((G317/U317)*0.5)*V317),0)</f>
        <v>85</v>
      </c>
      <c r="L317" s="70"/>
      <c r="M317" s="50">
        <f>ROUND((((G317/W317)*0.5)*X317),0)</f>
        <v>382</v>
      </c>
      <c r="N317" s="47">
        <f>ROUND((((G317/Y317)*0.5)*Z317),0)</f>
        <v>244</v>
      </c>
      <c r="O317" s="47">
        <f>ROUND((((G317/AA317)*0.5)*AB317),0)</f>
        <v>170</v>
      </c>
      <c r="P317" s="23"/>
      <c r="Q317" s="2">
        <f t="shared" si="232"/>
        <v>3.1416000000000006E-2</v>
      </c>
      <c r="R317" s="13">
        <f t="shared" si="226"/>
        <v>0.5</v>
      </c>
      <c r="S317" s="2">
        <f t="shared" si="233"/>
        <v>4.9087499999999999E-2</v>
      </c>
      <c r="T317" s="13">
        <f t="shared" si="227"/>
        <v>0.5</v>
      </c>
      <c r="U317" s="2">
        <f t="shared" si="234"/>
        <v>7.0685999999999999E-2</v>
      </c>
      <c r="V317" s="13">
        <f t="shared" si="228"/>
        <v>0.5</v>
      </c>
      <c r="W317" s="20">
        <f t="shared" si="235"/>
        <v>3.1416000000000006E-2</v>
      </c>
      <c r="X317" s="22">
        <f t="shared" si="229"/>
        <v>1</v>
      </c>
      <c r="Y317" s="21">
        <f t="shared" si="236"/>
        <v>4.9087499999999999E-2</v>
      </c>
      <c r="Z317" s="22">
        <f t="shared" si="230"/>
        <v>1</v>
      </c>
      <c r="AA317" s="21">
        <f t="shared" si="237"/>
        <v>7.0685999999999999E-2</v>
      </c>
      <c r="AB317" s="22">
        <f t="shared" si="231"/>
        <v>1</v>
      </c>
    </row>
    <row r="318" spans="1:28" x14ac:dyDescent="0.15">
      <c r="C318" s="92" t="s">
        <v>522</v>
      </c>
      <c r="D318" s="93" t="s">
        <v>523</v>
      </c>
      <c r="E318" s="51" t="s">
        <v>21</v>
      </c>
      <c r="F318" s="51" t="s">
        <v>21</v>
      </c>
      <c r="G318" s="69">
        <f t="shared" si="238"/>
        <v>36</v>
      </c>
      <c r="H318" s="71"/>
      <c r="I318" s="68">
        <f t="shared" ref="I318:I381" si="239">ROUND((((G318/Q318)*0.5)*R318),0)</f>
        <v>286</v>
      </c>
      <c r="J318" s="43">
        <f t="shared" ref="J318:J381" si="240">ROUND((((G318/S318)*0.5)*T318),0)</f>
        <v>183</v>
      </c>
      <c r="K318" s="69">
        <f t="shared" ref="K318:K381" si="241">ROUND((((G318/U318)*0.5)*V318),0)</f>
        <v>127</v>
      </c>
      <c r="L318" s="70"/>
      <c r="M318" s="50">
        <f t="shared" ref="M318:M381" si="242">ROUND((((G318/W318)*0.5)*X318),0)</f>
        <v>573</v>
      </c>
      <c r="N318" s="47">
        <f t="shared" ref="N318:N381" si="243">ROUND((((G318/Y318)*0.5)*Z318),0)</f>
        <v>367</v>
      </c>
      <c r="O318" s="47">
        <f t="shared" ref="O318:O381" si="244">ROUND((((G318/AA318)*0.5)*AB318),0)</f>
        <v>255</v>
      </c>
      <c r="P318" s="23"/>
      <c r="Q318" s="2">
        <f t="shared" si="232"/>
        <v>3.1416000000000006E-2</v>
      </c>
      <c r="R318" s="13">
        <f t="shared" si="226"/>
        <v>0.5</v>
      </c>
      <c r="S318" s="2">
        <f t="shared" si="233"/>
        <v>4.9087499999999999E-2</v>
      </c>
      <c r="T318" s="13">
        <f t="shared" si="227"/>
        <v>0.5</v>
      </c>
      <c r="U318" s="2">
        <f t="shared" si="234"/>
        <v>7.0685999999999999E-2</v>
      </c>
      <c r="V318" s="13">
        <f t="shared" si="228"/>
        <v>0.5</v>
      </c>
      <c r="W318" s="20">
        <f t="shared" si="235"/>
        <v>3.1416000000000006E-2</v>
      </c>
      <c r="X318" s="22">
        <f t="shared" si="229"/>
        <v>1</v>
      </c>
      <c r="Y318" s="21">
        <f t="shared" si="236"/>
        <v>4.9087499999999999E-2</v>
      </c>
      <c r="Z318" s="22">
        <f t="shared" si="230"/>
        <v>1</v>
      </c>
      <c r="AA318" s="21">
        <f t="shared" si="237"/>
        <v>7.0685999999999999E-2</v>
      </c>
      <c r="AB318" s="22">
        <f t="shared" si="231"/>
        <v>1</v>
      </c>
    </row>
    <row r="319" spans="1:28" x14ac:dyDescent="0.15">
      <c r="C319" s="92" t="s">
        <v>524</v>
      </c>
      <c r="D319" s="93" t="s">
        <v>525</v>
      </c>
      <c r="E319" s="51" t="s">
        <v>526</v>
      </c>
      <c r="F319" s="51" t="s">
        <v>21</v>
      </c>
      <c r="G319" s="69">
        <f t="shared" si="238"/>
        <v>54</v>
      </c>
      <c r="H319" s="71"/>
      <c r="I319" s="68">
        <f t="shared" si="239"/>
        <v>430</v>
      </c>
      <c r="J319" s="43">
        <f t="shared" si="240"/>
        <v>275</v>
      </c>
      <c r="K319" s="69">
        <f t="shared" si="241"/>
        <v>191</v>
      </c>
      <c r="L319" s="70"/>
      <c r="M319" s="50">
        <f t="shared" si="242"/>
        <v>859</v>
      </c>
      <c r="N319" s="47">
        <f t="shared" si="243"/>
        <v>550</v>
      </c>
      <c r="O319" s="47">
        <f t="shared" si="244"/>
        <v>382</v>
      </c>
      <c r="P319" s="23"/>
      <c r="Q319" s="2">
        <f t="shared" si="232"/>
        <v>3.1416000000000006E-2</v>
      </c>
      <c r="R319" s="13">
        <f t="shared" si="226"/>
        <v>0.5</v>
      </c>
      <c r="S319" s="2">
        <f t="shared" si="233"/>
        <v>4.9087499999999999E-2</v>
      </c>
      <c r="T319" s="13">
        <f t="shared" si="227"/>
        <v>0.5</v>
      </c>
      <c r="U319" s="2">
        <f t="shared" si="234"/>
        <v>7.0685999999999999E-2</v>
      </c>
      <c r="V319" s="13">
        <f t="shared" si="228"/>
        <v>0.5</v>
      </c>
      <c r="W319" s="20">
        <f t="shared" si="235"/>
        <v>3.1416000000000006E-2</v>
      </c>
      <c r="X319" s="22">
        <f t="shared" si="229"/>
        <v>1</v>
      </c>
      <c r="Y319" s="21">
        <f t="shared" si="236"/>
        <v>4.9087499999999999E-2</v>
      </c>
      <c r="Z319" s="22">
        <f t="shared" si="230"/>
        <v>1</v>
      </c>
      <c r="AA319" s="21">
        <f t="shared" si="237"/>
        <v>7.0685999999999999E-2</v>
      </c>
      <c r="AB319" s="22">
        <f t="shared" si="231"/>
        <v>1</v>
      </c>
    </row>
    <row r="320" spans="1:28" x14ac:dyDescent="0.15">
      <c r="A320" s="1">
        <v>10250</v>
      </c>
      <c r="C320" s="92" t="s">
        <v>527</v>
      </c>
      <c r="D320" s="93" t="s">
        <v>528</v>
      </c>
      <c r="E320" s="51" t="s">
        <v>529</v>
      </c>
      <c r="F320" s="51" t="s">
        <v>21</v>
      </c>
      <c r="G320" s="69">
        <f t="shared" si="238"/>
        <v>72</v>
      </c>
      <c r="H320" s="71"/>
      <c r="I320" s="68">
        <f t="shared" si="239"/>
        <v>573</v>
      </c>
      <c r="J320" s="43">
        <f t="shared" si="240"/>
        <v>367</v>
      </c>
      <c r="K320" s="69">
        <f t="shared" si="241"/>
        <v>255</v>
      </c>
      <c r="L320" s="70"/>
      <c r="M320" s="50">
        <f t="shared" si="242"/>
        <v>1146</v>
      </c>
      <c r="N320" s="47">
        <f t="shared" si="243"/>
        <v>733</v>
      </c>
      <c r="O320" s="47">
        <f t="shared" si="244"/>
        <v>509</v>
      </c>
      <c r="P320" s="23"/>
      <c r="Q320" s="2">
        <f t="shared" ref="Q320:Q395" si="245">$Q$7</f>
        <v>3.1416000000000006E-2</v>
      </c>
      <c r="R320" s="13">
        <f>MINA($R$7,100%)</f>
        <v>0.5</v>
      </c>
      <c r="S320" s="2">
        <f t="shared" ref="S320:S395" si="246">$S$7</f>
        <v>4.9087499999999999E-2</v>
      </c>
      <c r="T320" s="13">
        <f>MINA($T$7,100%)</f>
        <v>0.5</v>
      </c>
      <c r="U320" s="2">
        <f t="shared" ref="U320:U395" si="247">$U$7</f>
        <v>7.0685999999999999E-2</v>
      </c>
      <c r="V320" s="13">
        <f>MINA($V$7,100%)</f>
        <v>0.5</v>
      </c>
      <c r="W320" s="20">
        <f t="shared" ref="W320:W395" si="248">$W$7</f>
        <v>3.1416000000000006E-2</v>
      </c>
      <c r="X320" s="22">
        <f>MINA($X$7,100%)</f>
        <v>1</v>
      </c>
      <c r="Y320" s="21">
        <f t="shared" ref="Y320:Y395" si="249">$Y$7</f>
        <v>4.9087499999999999E-2</v>
      </c>
      <c r="Z320" s="22">
        <f>MINA($Z$7,100%)</f>
        <v>1</v>
      </c>
      <c r="AA320" s="21">
        <f t="shared" ref="AA320:AA395" si="250">$AA$7</f>
        <v>7.0685999999999999E-2</v>
      </c>
      <c r="AB320" s="22">
        <f>MINA($AB$7,100%)</f>
        <v>1</v>
      </c>
    </row>
    <row r="321" spans="1:29" x14ac:dyDescent="0.15">
      <c r="A321" s="1">
        <v>10250</v>
      </c>
      <c r="C321" s="92" t="s">
        <v>530</v>
      </c>
      <c r="D321" s="93" t="s">
        <v>531</v>
      </c>
      <c r="E321" s="51" t="s">
        <v>532</v>
      </c>
      <c r="F321" s="51" t="s">
        <v>21</v>
      </c>
      <c r="G321" s="69">
        <f t="shared" si="238"/>
        <v>90</v>
      </c>
      <c r="H321" s="71"/>
      <c r="I321" s="68">
        <f t="shared" si="239"/>
        <v>716</v>
      </c>
      <c r="J321" s="43">
        <f t="shared" si="240"/>
        <v>458</v>
      </c>
      <c r="K321" s="69">
        <f t="shared" si="241"/>
        <v>318</v>
      </c>
      <c r="L321" s="70"/>
      <c r="M321" s="50">
        <f t="shared" si="242"/>
        <v>1432</v>
      </c>
      <c r="N321" s="47">
        <f t="shared" si="243"/>
        <v>917</v>
      </c>
      <c r="O321" s="47">
        <f t="shared" si="244"/>
        <v>637</v>
      </c>
      <c r="P321" s="23"/>
      <c r="Q321" s="2">
        <f t="shared" si="245"/>
        <v>3.1416000000000006E-2</v>
      </c>
      <c r="R321" s="13">
        <f t="shared" ref="R321:R359" si="251">MINA($R$7,100%)</f>
        <v>0.5</v>
      </c>
      <c r="S321" s="2">
        <f t="shared" si="246"/>
        <v>4.9087499999999999E-2</v>
      </c>
      <c r="T321" s="13">
        <f t="shared" ref="T321:T359" si="252">MINA($T$7,100%)</f>
        <v>0.5</v>
      </c>
      <c r="U321" s="2">
        <f t="shared" si="247"/>
        <v>7.0685999999999999E-2</v>
      </c>
      <c r="V321" s="13">
        <f t="shared" ref="V321:V359" si="253">MINA($V$7,100%)</f>
        <v>0.5</v>
      </c>
      <c r="W321" s="20">
        <f t="shared" si="248"/>
        <v>3.1416000000000006E-2</v>
      </c>
      <c r="X321" s="22">
        <f t="shared" ref="X321:X359" si="254">MINA($X$7,100%)</f>
        <v>1</v>
      </c>
      <c r="Y321" s="21">
        <f t="shared" si="249"/>
        <v>4.9087499999999999E-2</v>
      </c>
      <c r="Z321" s="22">
        <f t="shared" ref="Z321:Z359" si="255">MINA($Z$7,100%)</f>
        <v>1</v>
      </c>
      <c r="AA321" s="21">
        <f t="shared" si="250"/>
        <v>7.0685999999999999E-2</v>
      </c>
      <c r="AB321" s="22">
        <f t="shared" ref="AB321:AB359" si="256">MINA($AB$7,100%)</f>
        <v>1</v>
      </c>
    </row>
    <row r="322" spans="1:29" x14ac:dyDescent="0.15">
      <c r="A322" s="1">
        <v>10250</v>
      </c>
      <c r="C322" s="92" t="s">
        <v>533</v>
      </c>
      <c r="D322" s="93" t="s">
        <v>534</v>
      </c>
      <c r="E322" s="51" t="s">
        <v>535</v>
      </c>
      <c r="F322" s="51" t="s">
        <v>21</v>
      </c>
      <c r="G322" s="69">
        <f t="shared" si="238"/>
        <v>108</v>
      </c>
      <c r="H322" s="71"/>
      <c r="I322" s="68">
        <f t="shared" si="239"/>
        <v>859</v>
      </c>
      <c r="J322" s="43">
        <f t="shared" si="240"/>
        <v>550</v>
      </c>
      <c r="K322" s="69">
        <f t="shared" si="241"/>
        <v>382</v>
      </c>
      <c r="L322" s="70"/>
      <c r="M322" s="50">
        <f t="shared" si="242"/>
        <v>1719</v>
      </c>
      <c r="N322" s="47">
        <f t="shared" si="243"/>
        <v>1100</v>
      </c>
      <c r="O322" s="47">
        <f t="shared" si="244"/>
        <v>764</v>
      </c>
      <c r="P322" s="23"/>
      <c r="Q322" s="2">
        <f t="shared" si="245"/>
        <v>3.1416000000000006E-2</v>
      </c>
      <c r="R322" s="13">
        <f t="shared" si="251"/>
        <v>0.5</v>
      </c>
      <c r="S322" s="2">
        <f t="shared" si="246"/>
        <v>4.9087499999999999E-2</v>
      </c>
      <c r="T322" s="13">
        <f t="shared" si="252"/>
        <v>0.5</v>
      </c>
      <c r="U322" s="2">
        <f t="shared" si="247"/>
        <v>7.0685999999999999E-2</v>
      </c>
      <c r="V322" s="13">
        <f t="shared" si="253"/>
        <v>0.5</v>
      </c>
      <c r="W322" s="20">
        <f t="shared" si="248"/>
        <v>3.1416000000000006E-2</v>
      </c>
      <c r="X322" s="22">
        <f t="shared" si="254"/>
        <v>1</v>
      </c>
      <c r="Y322" s="21">
        <f t="shared" si="249"/>
        <v>4.9087499999999999E-2</v>
      </c>
      <c r="Z322" s="22">
        <f t="shared" si="255"/>
        <v>1</v>
      </c>
      <c r="AA322" s="21">
        <f t="shared" si="250"/>
        <v>7.0685999999999999E-2</v>
      </c>
      <c r="AB322" s="22">
        <f t="shared" si="256"/>
        <v>1</v>
      </c>
    </row>
    <row r="323" spans="1:29" x14ac:dyDescent="0.15">
      <c r="A323" s="1">
        <v>10250</v>
      </c>
      <c r="C323" s="92" t="s">
        <v>536</v>
      </c>
      <c r="D323" s="93" t="s">
        <v>537</v>
      </c>
      <c r="E323" s="51" t="s">
        <v>538</v>
      </c>
      <c r="F323" s="51" t="s">
        <v>21</v>
      </c>
      <c r="G323" s="69">
        <f>ROUNDDOWN((E323*F323),1)</f>
        <v>144</v>
      </c>
      <c r="H323" s="71"/>
      <c r="I323" s="68">
        <f t="shared" si="239"/>
        <v>1146</v>
      </c>
      <c r="J323" s="43">
        <f t="shared" si="240"/>
        <v>733</v>
      </c>
      <c r="K323" s="69">
        <f t="shared" si="241"/>
        <v>509</v>
      </c>
      <c r="L323" s="70"/>
      <c r="M323" s="50">
        <f t="shared" si="242"/>
        <v>2292</v>
      </c>
      <c r="N323" s="47">
        <f t="shared" si="243"/>
        <v>1467</v>
      </c>
      <c r="O323" s="47">
        <f t="shared" si="244"/>
        <v>1019</v>
      </c>
      <c r="P323" s="23"/>
      <c r="Q323" s="2">
        <f t="shared" si="245"/>
        <v>3.1416000000000006E-2</v>
      </c>
      <c r="R323" s="13">
        <f t="shared" si="251"/>
        <v>0.5</v>
      </c>
      <c r="S323" s="2">
        <f t="shared" si="246"/>
        <v>4.9087499999999999E-2</v>
      </c>
      <c r="T323" s="13">
        <f t="shared" si="252"/>
        <v>0.5</v>
      </c>
      <c r="U323" s="2">
        <f t="shared" si="247"/>
        <v>7.0685999999999999E-2</v>
      </c>
      <c r="V323" s="13">
        <f t="shared" si="253"/>
        <v>0.5</v>
      </c>
      <c r="W323" s="20">
        <f t="shared" si="248"/>
        <v>3.1416000000000006E-2</v>
      </c>
      <c r="X323" s="22">
        <f t="shared" si="254"/>
        <v>1</v>
      </c>
      <c r="Y323" s="21">
        <f t="shared" si="249"/>
        <v>4.9087499999999999E-2</v>
      </c>
      <c r="Z323" s="22">
        <f t="shared" si="255"/>
        <v>1</v>
      </c>
      <c r="AA323" s="21">
        <f t="shared" si="250"/>
        <v>7.0685999999999999E-2</v>
      </c>
      <c r="AB323" s="22">
        <f t="shared" si="256"/>
        <v>1</v>
      </c>
    </row>
    <row r="324" spans="1:29" x14ac:dyDescent="0.15">
      <c r="A324" s="1">
        <v>10250</v>
      </c>
      <c r="C324" s="92" t="s">
        <v>539</v>
      </c>
      <c r="D324" s="93" t="s">
        <v>540</v>
      </c>
      <c r="E324" s="54">
        <v>30</v>
      </c>
      <c r="F324" s="51" t="s">
        <v>21</v>
      </c>
      <c r="G324" s="69">
        <f>ROUNDDOWN((E324*F324),1)</f>
        <v>180</v>
      </c>
      <c r="H324" s="71"/>
      <c r="I324" s="68">
        <f t="shared" si="239"/>
        <v>1432</v>
      </c>
      <c r="J324" s="43">
        <f t="shared" si="240"/>
        <v>917</v>
      </c>
      <c r="K324" s="69">
        <f t="shared" si="241"/>
        <v>637</v>
      </c>
      <c r="L324" s="70"/>
      <c r="M324" s="50">
        <f t="shared" si="242"/>
        <v>2865</v>
      </c>
      <c r="N324" s="47">
        <f t="shared" si="243"/>
        <v>1833</v>
      </c>
      <c r="O324" s="47">
        <f t="shared" si="244"/>
        <v>1273</v>
      </c>
      <c r="P324" s="23"/>
      <c r="Q324" s="2">
        <f t="shared" si="245"/>
        <v>3.1416000000000006E-2</v>
      </c>
      <c r="R324" s="13">
        <f t="shared" si="251"/>
        <v>0.5</v>
      </c>
      <c r="S324" s="2">
        <f t="shared" si="246"/>
        <v>4.9087499999999999E-2</v>
      </c>
      <c r="T324" s="13">
        <f t="shared" si="252"/>
        <v>0.5</v>
      </c>
      <c r="U324" s="2">
        <f t="shared" si="247"/>
        <v>7.0685999999999999E-2</v>
      </c>
      <c r="V324" s="13">
        <f t="shared" si="253"/>
        <v>0.5</v>
      </c>
      <c r="W324" s="20">
        <f t="shared" si="248"/>
        <v>3.1416000000000006E-2</v>
      </c>
      <c r="X324" s="22">
        <f t="shared" si="254"/>
        <v>1</v>
      </c>
      <c r="Y324" s="21">
        <f t="shared" si="249"/>
        <v>4.9087499999999999E-2</v>
      </c>
      <c r="Z324" s="22">
        <f t="shared" si="255"/>
        <v>1</v>
      </c>
      <c r="AA324" s="21">
        <f t="shared" si="250"/>
        <v>7.0685999999999999E-2</v>
      </c>
      <c r="AB324" s="22">
        <f t="shared" si="256"/>
        <v>1</v>
      </c>
    </row>
    <row r="325" spans="1:29" x14ac:dyDescent="0.15">
      <c r="A325" s="1">
        <v>10250</v>
      </c>
      <c r="C325" s="92" t="s">
        <v>541</v>
      </c>
      <c r="D325" s="93" t="s">
        <v>542</v>
      </c>
      <c r="E325" s="54">
        <v>36</v>
      </c>
      <c r="F325" s="51" t="s">
        <v>21</v>
      </c>
      <c r="G325" s="69">
        <f t="shared" si="238"/>
        <v>216</v>
      </c>
      <c r="H325" s="71"/>
      <c r="I325" s="68">
        <f t="shared" si="239"/>
        <v>1719</v>
      </c>
      <c r="J325" s="43">
        <f t="shared" si="240"/>
        <v>1100</v>
      </c>
      <c r="K325" s="69">
        <f t="shared" si="241"/>
        <v>764</v>
      </c>
      <c r="L325" s="70"/>
      <c r="M325" s="50">
        <f t="shared" si="242"/>
        <v>3438</v>
      </c>
      <c r="N325" s="47">
        <f t="shared" si="243"/>
        <v>2200</v>
      </c>
      <c r="O325" s="47">
        <f t="shared" si="244"/>
        <v>1528</v>
      </c>
      <c r="P325" s="23"/>
      <c r="Q325" s="2">
        <f t="shared" si="245"/>
        <v>3.1416000000000006E-2</v>
      </c>
      <c r="R325" s="13">
        <f t="shared" si="251"/>
        <v>0.5</v>
      </c>
      <c r="S325" s="2">
        <f t="shared" si="246"/>
        <v>4.9087499999999999E-2</v>
      </c>
      <c r="T325" s="13">
        <f t="shared" si="252"/>
        <v>0.5</v>
      </c>
      <c r="U325" s="2">
        <f t="shared" si="247"/>
        <v>7.0685999999999999E-2</v>
      </c>
      <c r="V325" s="13">
        <f t="shared" si="253"/>
        <v>0.5</v>
      </c>
      <c r="W325" s="20">
        <f t="shared" si="248"/>
        <v>3.1416000000000006E-2</v>
      </c>
      <c r="X325" s="22">
        <f t="shared" si="254"/>
        <v>1</v>
      </c>
      <c r="Y325" s="21">
        <f t="shared" si="249"/>
        <v>4.9087499999999999E-2</v>
      </c>
      <c r="Z325" s="22">
        <f t="shared" si="255"/>
        <v>1</v>
      </c>
      <c r="AA325" s="21">
        <f t="shared" si="250"/>
        <v>7.0685999999999999E-2</v>
      </c>
      <c r="AB325" s="22">
        <f t="shared" si="256"/>
        <v>1</v>
      </c>
    </row>
    <row r="326" spans="1:29" ht="22" customHeight="1" x14ac:dyDescent="0.15">
      <c r="A326" s="1">
        <v>10250</v>
      </c>
      <c r="C326" s="74" t="s">
        <v>543</v>
      </c>
      <c r="D326" s="99" t="s">
        <v>544</v>
      </c>
      <c r="E326" s="75">
        <v>4</v>
      </c>
      <c r="F326" s="75">
        <v>6</v>
      </c>
      <c r="G326" s="76">
        <v>24</v>
      </c>
      <c r="H326" s="77"/>
      <c r="I326" s="68">
        <f t="shared" si="239"/>
        <v>191</v>
      </c>
      <c r="J326" s="43">
        <f t="shared" si="240"/>
        <v>122</v>
      </c>
      <c r="K326" s="69">
        <f t="shared" si="241"/>
        <v>85</v>
      </c>
      <c r="L326" s="67"/>
      <c r="M326" s="50">
        <f t="shared" si="242"/>
        <v>382</v>
      </c>
      <c r="N326" s="47">
        <f t="shared" si="243"/>
        <v>244</v>
      </c>
      <c r="O326" s="47">
        <f t="shared" si="244"/>
        <v>170</v>
      </c>
      <c r="P326" s="23"/>
      <c r="Q326" s="2">
        <f t="shared" si="245"/>
        <v>3.1416000000000006E-2</v>
      </c>
      <c r="R326" s="13">
        <f t="shared" si="251"/>
        <v>0.5</v>
      </c>
      <c r="S326" s="2">
        <f t="shared" si="246"/>
        <v>4.9087499999999999E-2</v>
      </c>
      <c r="T326" s="13">
        <f t="shared" si="252"/>
        <v>0.5</v>
      </c>
      <c r="U326" s="2">
        <f t="shared" si="247"/>
        <v>7.0685999999999999E-2</v>
      </c>
      <c r="V326" s="13">
        <f t="shared" si="253"/>
        <v>0.5</v>
      </c>
      <c r="W326" s="20">
        <f t="shared" si="248"/>
        <v>3.1416000000000006E-2</v>
      </c>
      <c r="X326" s="22">
        <f t="shared" si="254"/>
        <v>1</v>
      </c>
      <c r="Y326" s="21">
        <f t="shared" si="249"/>
        <v>4.9087499999999999E-2</v>
      </c>
      <c r="Z326" s="22">
        <f t="shared" si="255"/>
        <v>1</v>
      </c>
      <c r="AA326" s="21">
        <f t="shared" si="250"/>
        <v>7.0685999999999999E-2</v>
      </c>
      <c r="AB326" s="22">
        <f t="shared" si="256"/>
        <v>1</v>
      </c>
    </row>
    <row r="327" spans="1:29" s="34" customFormat="1" ht="22" customHeight="1" x14ac:dyDescent="0.15">
      <c r="A327" s="8">
        <v>10250</v>
      </c>
      <c r="B327" s="8"/>
      <c r="C327" s="74" t="s">
        <v>545</v>
      </c>
      <c r="D327" s="99" t="s">
        <v>546</v>
      </c>
      <c r="E327" s="75">
        <v>6</v>
      </c>
      <c r="F327" s="75">
        <v>6</v>
      </c>
      <c r="G327" s="76">
        <v>36</v>
      </c>
      <c r="H327" s="77"/>
      <c r="I327" s="68">
        <f t="shared" si="239"/>
        <v>286</v>
      </c>
      <c r="J327" s="43">
        <f t="shared" si="240"/>
        <v>183</v>
      </c>
      <c r="K327" s="69">
        <f t="shared" si="241"/>
        <v>127</v>
      </c>
      <c r="L327" s="67"/>
      <c r="M327" s="50">
        <f t="shared" si="242"/>
        <v>573</v>
      </c>
      <c r="N327" s="47">
        <f t="shared" si="243"/>
        <v>367</v>
      </c>
      <c r="O327" s="47">
        <f t="shared" si="244"/>
        <v>255</v>
      </c>
      <c r="P327" s="23"/>
      <c r="Q327" s="2">
        <f t="shared" si="245"/>
        <v>3.1416000000000006E-2</v>
      </c>
      <c r="R327" s="13">
        <f t="shared" si="251"/>
        <v>0.5</v>
      </c>
      <c r="S327" s="2">
        <f t="shared" si="246"/>
        <v>4.9087499999999999E-2</v>
      </c>
      <c r="T327" s="13">
        <f t="shared" si="252"/>
        <v>0.5</v>
      </c>
      <c r="U327" s="2">
        <f t="shared" si="247"/>
        <v>7.0685999999999999E-2</v>
      </c>
      <c r="V327" s="13">
        <f t="shared" si="253"/>
        <v>0.5</v>
      </c>
      <c r="W327" s="20">
        <f t="shared" si="248"/>
        <v>3.1416000000000006E-2</v>
      </c>
      <c r="X327" s="22">
        <f t="shared" si="254"/>
        <v>1</v>
      </c>
      <c r="Y327" s="21">
        <f t="shared" si="249"/>
        <v>4.9087499999999999E-2</v>
      </c>
      <c r="Z327" s="22">
        <f t="shared" si="255"/>
        <v>1</v>
      </c>
      <c r="AA327" s="21">
        <f t="shared" si="250"/>
        <v>7.0685999999999999E-2</v>
      </c>
      <c r="AB327" s="22">
        <f t="shared" si="256"/>
        <v>1</v>
      </c>
      <c r="AC327" s="8"/>
    </row>
    <row r="328" spans="1:29" s="34" customFormat="1" ht="22" customHeight="1" x14ac:dyDescent="0.15">
      <c r="A328" s="8">
        <v>10250</v>
      </c>
      <c r="B328" s="8"/>
      <c r="C328" s="74" t="s">
        <v>547</v>
      </c>
      <c r="D328" s="99" t="s">
        <v>548</v>
      </c>
      <c r="E328" s="75">
        <v>9</v>
      </c>
      <c r="F328" s="75">
        <v>6</v>
      </c>
      <c r="G328" s="76">
        <v>54</v>
      </c>
      <c r="H328" s="77"/>
      <c r="I328" s="68">
        <f t="shared" si="239"/>
        <v>430</v>
      </c>
      <c r="J328" s="43">
        <f t="shared" si="240"/>
        <v>275</v>
      </c>
      <c r="K328" s="69">
        <f t="shared" si="241"/>
        <v>191</v>
      </c>
      <c r="L328" s="67"/>
      <c r="M328" s="50">
        <f t="shared" si="242"/>
        <v>859</v>
      </c>
      <c r="N328" s="47">
        <f t="shared" si="243"/>
        <v>550</v>
      </c>
      <c r="O328" s="47">
        <f t="shared" si="244"/>
        <v>382</v>
      </c>
      <c r="P328" s="23"/>
      <c r="Q328" s="2">
        <f t="shared" si="245"/>
        <v>3.1416000000000006E-2</v>
      </c>
      <c r="R328" s="13">
        <f t="shared" si="251"/>
        <v>0.5</v>
      </c>
      <c r="S328" s="2">
        <f t="shared" si="246"/>
        <v>4.9087499999999999E-2</v>
      </c>
      <c r="T328" s="13">
        <f t="shared" si="252"/>
        <v>0.5</v>
      </c>
      <c r="U328" s="2">
        <f t="shared" si="247"/>
        <v>7.0685999999999999E-2</v>
      </c>
      <c r="V328" s="13">
        <f t="shared" si="253"/>
        <v>0.5</v>
      </c>
      <c r="W328" s="20">
        <f t="shared" si="248"/>
        <v>3.1416000000000006E-2</v>
      </c>
      <c r="X328" s="22">
        <f t="shared" si="254"/>
        <v>1</v>
      </c>
      <c r="Y328" s="21">
        <f t="shared" si="249"/>
        <v>4.9087499999999999E-2</v>
      </c>
      <c r="Z328" s="22">
        <f t="shared" si="255"/>
        <v>1</v>
      </c>
      <c r="AA328" s="21">
        <f t="shared" si="250"/>
        <v>7.0685999999999999E-2</v>
      </c>
      <c r="AB328" s="22">
        <f t="shared" si="256"/>
        <v>1</v>
      </c>
      <c r="AC328" s="8"/>
    </row>
    <row r="329" spans="1:29" ht="22" customHeight="1" x14ac:dyDescent="0.15">
      <c r="A329" s="1">
        <v>10692</v>
      </c>
      <c r="C329" s="74" t="s">
        <v>549</v>
      </c>
      <c r="D329" s="99" t="s">
        <v>550</v>
      </c>
      <c r="E329" s="75">
        <v>12</v>
      </c>
      <c r="F329" s="75">
        <v>6</v>
      </c>
      <c r="G329" s="76">
        <v>72</v>
      </c>
      <c r="H329" s="77"/>
      <c r="I329" s="68">
        <f t="shared" si="239"/>
        <v>573</v>
      </c>
      <c r="J329" s="43">
        <f t="shared" si="240"/>
        <v>367</v>
      </c>
      <c r="K329" s="69">
        <f t="shared" si="241"/>
        <v>255</v>
      </c>
      <c r="L329" s="67"/>
      <c r="M329" s="50">
        <f t="shared" si="242"/>
        <v>1146</v>
      </c>
      <c r="N329" s="47">
        <f t="shared" si="243"/>
        <v>733</v>
      </c>
      <c r="O329" s="47">
        <f t="shared" si="244"/>
        <v>509</v>
      </c>
      <c r="P329" s="23"/>
      <c r="Q329" s="2">
        <f t="shared" si="245"/>
        <v>3.1416000000000006E-2</v>
      </c>
      <c r="R329" s="13">
        <f t="shared" si="251"/>
        <v>0.5</v>
      </c>
      <c r="S329" s="2">
        <f t="shared" si="246"/>
        <v>4.9087499999999999E-2</v>
      </c>
      <c r="T329" s="13">
        <f t="shared" si="252"/>
        <v>0.5</v>
      </c>
      <c r="U329" s="2">
        <f t="shared" si="247"/>
        <v>7.0685999999999999E-2</v>
      </c>
      <c r="V329" s="13">
        <f t="shared" si="253"/>
        <v>0.5</v>
      </c>
      <c r="W329" s="20">
        <f t="shared" si="248"/>
        <v>3.1416000000000006E-2</v>
      </c>
      <c r="X329" s="22">
        <f t="shared" si="254"/>
        <v>1</v>
      </c>
      <c r="Y329" s="21">
        <f t="shared" si="249"/>
        <v>4.9087499999999999E-2</v>
      </c>
      <c r="Z329" s="22">
        <f t="shared" si="255"/>
        <v>1</v>
      </c>
      <c r="AA329" s="21">
        <f t="shared" si="250"/>
        <v>7.0685999999999999E-2</v>
      </c>
      <c r="AB329" s="22">
        <f t="shared" si="256"/>
        <v>1</v>
      </c>
    </row>
    <row r="330" spans="1:29" ht="22" customHeight="1" x14ac:dyDescent="0.15">
      <c r="A330" s="1">
        <v>10692</v>
      </c>
      <c r="C330" s="74" t="s">
        <v>551</v>
      </c>
      <c r="D330" s="99" t="s">
        <v>552</v>
      </c>
      <c r="E330" s="75">
        <v>15</v>
      </c>
      <c r="F330" s="75">
        <v>6</v>
      </c>
      <c r="G330" s="76">
        <v>90</v>
      </c>
      <c r="H330" s="77"/>
      <c r="I330" s="68">
        <f t="shared" si="239"/>
        <v>716</v>
      </c>
      <c r="J330" s="43">
        <f t="shared" si="240"/>
        <v>458</v>
      </c>
      <c r="K330" s="69">
        <f t="shared" si="241"/>
        <v>318</v>
      </c>
      <c r="L330" s="67"/>
      <c r="M330" s="50">
        <f t="shared" si="242"/>
        <v>1432</v>
      </c>
      <c r="N330" s="47">
        <f t="shared" si="243"/>
        <v>917</v>
      </c>
      <c r="O330" s="47">
        <f t="shared" si="244"/>
        <v>637</v>
      </c>
      <c r="P330" s="23"/>
      <c r="Q330" s="2">
        <f t="shared" si="245"/>
        <v>3.1416000000000006E-2</v>
      </c>
      <c r="R330" s="13">
        <f t="shared" si="251"/>
        <v>0.5</v>
      </c>
      <c r="S330" s="2">
        <f t="shared" si="246"/>
        <v>4.9087499999999999E-2</v>
      </c>
      <c r="T330" s="13">
        <f t="shared" si="252"/>
        <v>0.5</v>
      </c>
      <c r="U330" s="2">
        <f t="shared" si="247"/>
        <v>7.0685999999999999E-2</v>
      </c>
      <c r="V330" s="13">
        <f t="shared" si="253"/>
        <v>0.5</v>
      </c>
      <c r="W330" s="20">
        <f t="shared" si="248"/>
        <v>3.1416000000000006E-2</v>
      </c>
      <c r="X330" s="22">
        <f t="shared" si="254"/>
        <v>1</v>
      </c>
      <c r="Y330" s="21">
        <f t="shared" si="249"/>
        <v>4.9087499999999999E-2</v>
      </c>
      <c r="Z330" s="22">
        <f t="shared" si="255"/>
        <v>1</v>
      </c>
      <c r="AA330" s="21">
        <f t="shared" si="250"/>
        <v>7.0685999999999999E-2</v>
      </c>
      <c r="AB330" s="22">
        <f t="shared" si="256"/>
        <v>1</v>
      </c>
    </row>
    <row r="331" spans="1:29" ht="22" customHeight="1" x14ac:dyDescent="0.15">
      <c r="A331" s="1">
        <v>10692</v>
      </c>
      <c r="C331" s="74" t="s">
        <v>553</v>
      </c>
      <c r="D331" s="99" t="s">
        <v>554</v>
      </c>
      <c r="E331" s="75">
        <v>18</v>
      </c>
      <c r="F331" s="75">
        <v>6</v>
      </c>
      <c r="G331" s="76">
        <v>108</v>
      </c>
      <c r="H331" s="77"/>
      <c r="I331" s="68">
        <f t="shared" si="239"/>
        <v>859</v>
      </c>
      <c r="J331" s="43">
        <f t="shared" si="240"/>
        <v>550</v>
      </c>
      <c r="K331" s="69">
        <f t="shared" si="241"/>
        <v>382</v>
      </c>
      <c r="L331" s="67"/>
      <c r="M331" s="50">
        <f t="shared" si="242"/>
        <v>1719</v>
      </c>
      <c r="N331" s="47">
        <f t="shared" si="243"/>
        <v>1100</v>
      </c>
      <c r="O331" s="47">
        <f t="shared" si="244"/>
        <v>764</v>
      </c>
      <c r="P331" s="23"/>
      <c r="Q331" s="2">
        <f t="shared" si="245"/>
        <v>3.1416000000000006E-2</v>
      </c>
      <c r="R331" s="13">
        <f t="shared" si="251"/>
        <v>0.5</v>
      </c>
      <c r="S331" s="2">
        <f t="shared" si="246"/>
        <v>4.9087499999999999E-2</v>
      </c>
      <c r="T331" s="13">
        <f t="shared" si="252"/>
        <v>0.5</v>
      </c>
      <c r="U331" s="2">
        <f t="shared" si="247"/>
        <v>7.0685999999999999E-2</v>
      </c>
      <c r="V331" s="13">
        <f t="shared" si="253"/>
        <v>0.5</v>
      </c>
      <c r="W331" s="20">
        <f t="shared" si="248"/>
        <v>3.1416000000000006E-2</v>
      </c>
      <c r="X331" s="22">
        <f t="shared" si="254"/>
        <v>1</v>
      </c>
      <c r="Y331" s="21">
        <f t="shared" si="249"/>
        <v>4.9087499999999999E-2</v>
      </c>
      <c r="Z331" s="22">
        <f t="shared" si="255"/>
        <v>1</v>
      </c>
      <c r="AA331" s="21">
        <f t="shared" si="250"/>
        <v>7.0685999999999999E-2</v>
      </c>
      <c r="AB331" s="22">
        <f t="shared" si="256"/>
        <v>1</v>
      </c>
    </row>
    <row r="332" spans="1:29" ht="22" customHeight="1" x14ac:dyDescent="0.15">
      <c r="A332" s="1">
        <v>10692</v>
      </c>
      <c r="C332" s="74" t="s">
        <v>555</v>
      </c>
      <c r="D332" s="99" t="s">
        <v>556</v>
      </c>
      <c r="E332" s="75">
        <v>24</v>
      </c>
      <c r="F332" s="75">
        <v>6</v>
      </c>
      <c r="G332" s="76">
        <v>144</v>
      </c>
      <c r="H332" s="77"/>
      <c r="I332" s="68">
        <f t="shared" si="239"/>
        <v>1146</v>
      </c>
      <c r="J332" s="43">
        <f t="shared" si="240"/>
        <v>733</v>
      </c>
      <c r="K332" s="69">
        <f t="shared" si="241"/>
        <v>509</v>
      </c>
      <c r="L332" s="67"/>
      <c r="M332" s="50">
        <f t="shared" si="242"/>
        <v>2292</v>
      </c>
      <c r="N332" s="47">
        <f t="shared" si="243"/>
        <v>1467</v>
      </c>
      <c r="O332" s="47">
        <f t="shared" si="244"/>
        <v>1019</v>
      </c>
      <c r="P332" s="23"/>
      <c r="Q332" s="2">
        <f t="shared" si="245"/>
        <v>3.1416000000000006E-2</v>
      </c>
      <c r="R332" s="13">
        <f t="shared" si="251"/>
        <v>0.5</v>
      </c>
      <c r="S332" s="2">
        <f t="shared" si="246"/>
        <v>4.9087499999999999E-2</v>
      </c>
      <c r="T332" s="13">
        <f t="shared" si="252"/>
        <v>0.5</v>
      </c>
      <c r="U332" s="2">
        <f t="shared" si="247"/>
        <v>7.0685999999999999E-2</v>
      </c>
      <c r="V332" s="13">
        <f t="shared" si="253"/>
        <v>0.5</v>
      </c>
      <c r="W332" s="20">
        <f t="shared" si="248"/>
        <v>3.1416000000000006E-2</v>
      </c>
      <c r="X332" s="22">
        <f t="shared" si="254"/>
        <v>1</v>
      </c>
      <c r="Y332" s="21">
        <f t="shared" si="249"/>
        <v>4.9087499999999999E-2</v>
      </c>
      <c r="Z332" s="22">
        <f t="shared" si="255"/>
        <v>1</v>
      </c>
      <c r="AA332" s="21">
        <f t="shared" si="250"/>
        <v>7.0685999999999999E-2</v>
      </c>
      <c r="AB332" s="22">
        <f t="shared" si="256"/>
        <v>1</v>
      </c>
    </row>
    <row r="333" spans="1:29" ht="22" customHeight="1" x14ac:dyDescent="0.15">
      <c r="A333" s="1">
        <v>10692</v>
      </c>
      <c r="C333" s="74" t="s">
        <v>557</v>
      </c>
      <c r="D333" s="99" t="s">
        <v>558</v>
      </c>
      <c r="E333" s="75">
        <v>30</v>
      </c>
      <c r="F333" s="75">
        <v>6</v>
      </c>
      <c r="G333" s="76">
        <v>180</v>
      </c>
      <c r="H333" s="77"/>
      <c r="I333" s="68">
        <f t="shared" si="239"/>
        <v>1432</v>
      </c>
      <c r="J333" s="43">
        <f t="shared" si="240"/>
        <v>917</v>
      </c>
      <c r="K333" s="69">
        <f t="shared" si="241"/>
        <v>637</v>
      </c>
      <c r="L333" s="67"/>
      <c r="M333" s="50">
        <f t="shared" si="242"/>
        <v>2865</v>
      </c>
      <c r="N333" s="47">
        <f t="shared" si="243"/>
        <v>1833</v>
      </c>
      <c r="O333" s="47">
        <f t="shared" si="244"/>
        <v>1273</v>
      </c>
      <c r="P333" s="23"/>
      <c r="Q333" s="2">
        <f t="shared" si="245"/>
        <v>3.1416000000000006E-2</v>
      </c>
      <c r="R333" s="13">
        <f t="shared" si="251"/>
        <v>0.5</v>
      </c>
      <c r="S333" s="2">
        <f t="shared" si="246"/>
        <v>4.9087499999999999E-2</v>
      </c>
      <c r="T333" s="13">
        <f t="shared" si="252"/>
        <v>0.5</v>
      </c>
      <c r="U333" s="2">
        <f t="shared" si="247"/>
        <v>7.0685999999999999E-2</v>
      </c>
      <c r="V333" s="13">
        <f t="shared" si="253"/>
        <v>0.5</v>
      </c>
      <c r="W333" s="20">
        <f t="shared" si="248"/>
        <v>3.1416000000000006E-2</v>
      </c>
      <c r="X333" s="22">
        <f t="shared" si="254"/>
        <v>1</v>
      </c>
      <c r="Y333" s="21">
        <f t="shared" si="249"/>
        <v>4.9087499999999999E-2</v>
      </c>
      <c r="Z333" s="22">
        <f t="shared" si="255"/>
        <v>1</v>
      </c>
      <c r="AA333" s="21">
        <f t="shared" si="250"/>
        <v>7.0685999999999999E-2</v>
      </c>
      <c r="AB333" s="22">
        <f t="shared" si="256"/>
        <v>1</v>
      </c>
    </row>
    <row r="334" spans="1:29" ht="22" customHeight="1" x14ac:dyDescent="0.15">
      <c r="A334" s="1">
        <v>10693</v>
      </c>
      <c r="C334" s="74" t="s">
        <v>559</v>
      </c>
      <c r="D334" s="99" t="s">
        <v>560</v>
      </c>
      <c r="E334" s="75">
        <v>36</v>
      </c>
      <c r="F334" s="75">
        <v>6</v>
      </c>
      <c r="G334" s="76">
        <v>216</v>
      </c>
      <c r="H334" s="77"/>
      <c r="I334" s="68">
        <f t="shared" si="239"/>
        <v>1719</v>
      </c>
      <c r="J334" s="43">
        <f t="shared" si="240"/>
        <v>1100</v>
      </c>
      <c r="K334" s="69">
        <f t="shared" si="241"/>
        <v>764</v>
      </c>
      <c r="L334" s="67"/>
      <c r="M334" s="50">
        <f t="shared" si="242"/>
        <v>3438</v>
      </c>
      <c r="N334" s="47">
        <f t="shared" si="243"/>
        <v>2200</v>
      </c>
      <c r="O334" s="47">
        <f t="shared" si="244"/>
        <v>1528</v>
      </c>
      <c r="P334" s="23"/>
      <c r="Q334" s="2">
        <f t="shared" si="245"/>
        <v>3.1416000000000006E-2</v>
      </c>
      <c r="R334" s="13">
        <f t="shared" si="251"/>
        <v>0.5</v>
      </c>
      <c r="S334" s="2">
        <f t="shared" si="246"/>
        <v>4.9087499999999999E-2</v>
      </c>
      <c r="T334" s="13">
        <f t="shared" si="252"/>
        <v>0.5</v>
      </c>
      <c r="U334" s="2">
        <f t="shared" si="247"/>
        <v>7.0685999999999999E-2</v>
      </c>
      <c r="V334" s="13">
        <f t="shared" si="253"/>
        <v>0.5</v>
      </c>
      <c r="W334" s="20">
        <f t="shared" si="248"/>
        <v>3.1416000000000006E-2</v>
      </c>
      <c r="X334" s="22">
        <f t="shared" si="254"/>
        <v>1</v>
      </c>
      <c r="Y334" s="21">
        <f t="shared" si="249"/>
        <v>4.9087499999999999E-2</v>
      </c>
      <c r="Z334" s="22">
        <f t="shared" si="255"/>
        <v>1</v>
      </c>
      <c r="AA334" s="21">
        <f t="shared" si="250"/>
        <v>7.0685999999999999E-2</v>
      </c>
      <c r="AB334" s="22">
        <f t="shared" si="256"/>
        <v>1</v>
      </c>
    </row>
    <row r="335" spans="1:29" x14ac:dyDescent="0.15">
      <c r="A335" s="1">
        <v>10693</v>
      </c>
      <c r="C335" s="74" t="s">
        <v>561</v>
      </c>
      <c r="D335" s="99" t="s">
        <v>562</v>
      </c>
      <c r="E335" s="75">
        <v>2</v>
      </c>
      <c r="F335" s="75">
        <v>1.4</v>
      </c>
      <c r="G335" s="76">
        <v>2.8</v>
      </c>
      <c r="H335" s="77"/>
      <c r="I335" s="68">
        <f t="shared" si="239"/>
        <v>22</v>
      </c>
      <c r="J335" s="43">
        <f t="shared" si="240"/>
        <v>14</v>
      </c>
      <c r="K335" s="69">
        <f t="shared" si="241"/>
        <v>10</v>
      </c>
      <c r="L335" s="67"/>
      <c r="M335" s="50">
        <f t="shared" si="242"/>
        <v>45</v>
      </c>
      <c r="N335" s="47">
        <f t="shared" si="243"/>
        <v>29</v>
      </c>
      <c r="O335" s="47">
        <f t="shared" si="244"/>
        <v>20</v>
      </c>
      <c r="P335" s="23"/>
      <c r="Q335" s="2">
        <f t="shared" si="245"/>
        <v>3.1416000000000006E-2</v>
      </c>
      <c r="R335" s="13">
        <f t="shared" si="251"/>
        <v>0.5</v>
      </c>
      <c r="S335" s="2">
        <f t="shared" si="246"/>
        <v>4.9087499999999999E-2</v>
      </c>
      <c r="T335" s="13">
        <f t="shared" si="252"/>
        <v>0.5</v>
      </c>
      <c r="U335" s="2">
        <f t="shared" si="247"/>
        <v>7.0685999999999999E-2</v>
      </c>
      <c r="V335" s="13">
        <f t="shared" si="253"/>
        <v>0.5</v>
      </c>
      <c r="W335" s="20">
        <f t="shared" si="248"/>
        <v>3.1416000000000006E-2</v>
      </c>
      <c r="X335" s="22">
        <f t="shared" si="254"/>
        <v>1</v>
      </c>
      <c r="Y335" s="21">
        <f t="shared" si="249"/>
        <v>4.9087499999999999E-2</v>
      </c>
      <c r="Z335" s="22">
        <f t="shared" si="255"/>
        <v>1</v>
      </c>
      <c r="AA335" s="21">
        <f t="shared" si="250"/>
        <v>7.0685999999999999E-2</v>
      </c>
      <c r="AB335" s="22">
        <f t="shared" si="256"/>
        <v>1</v>
      </c>
    </row>
    <row r="336" spans="1:29" x14ac:dyDescent="0.15">
      <c r="A336" s="1">
        <v>10693</v>
      </c>
      <c r="C336" s="74" t="s">
        <v>563</v>
      </c>
      <c r="D336" s="99" t="s">
        <v>564</v>
      </c>
      <c r="E336" s="75">
        <v>4</v>
      </c>
      <c r="F336" s="75">
        <v>1.4</v>
      </c>
      <c r="G336" s="76">
        <v>5.6</v>
      </c>
      <c r="H336" s="77"/>
      <c r="I336" s="68">
        <f t="shared" si="239"/>
        <v>45</v>
      </c>
      <c r="J336" s="43">
        <f t="shared" si="240"/>
        <v>29</v>
      </c>
      <c r="K336" s="69">
        <f t="shared" si="241"/>
        <v>20</v>
      </c>
      <c r="L336" s="67"/>
      <c r="M336" s="50">
        <f t="shared" si="242"/>
        <v>89</v>
      </c>
      <c r="N336" s="47">
        <f t="shared" si="243"/>
        <v>57</v>
      </c>
      <c r="O336" s="47">
        <f t="shared" si="244"/>
        <v>40</v>
      </c>
      <c r="P336" s="23"/>
      <c r="Q336" s="2">
        <f t="shared" si="245"/>
        <v>3.1416000000000006E-2</v>
      </c>
      <c r="R336" s="13">
        <f t="shared" si="251"/>
        <v>0.5</v>
      </c>
      <c r="S336" s="2">
        <f t="shared" si="246"/>
        <v>4.9087499999999999E-2</v>
      </c>
      <c r="T336" s="13">
        <f t="shared" si="252"/>
        <v>0.5</v>
      </c>
      <c r="U336" s="2">
        <f t="shared" si="247"/>
        <v>7.0685999999999999E-2</v>
      </c>
      <c r="V336" s="13">
        <f t="shared" si="253"/>
        <v>0.5</v>
      </c>
      <c r="W336" s="20">
        <f t="shared" si="248"/>
        <v>3.1416000000000006E-2</v>
      </c>
      <c r="X336" s="22">
        <f t="shared" si="254"/>
        <v>1</v>
      </c>
      <c r="Y336" s="21">
        <f t="shared" si="249"/>
        <v>4.9087499999999999E-2</v>
      </c>
      <c r="Z336" s="22">
        <f t="shared" si="255"/>
        <v>1</v>
      </c>
      <c r="AA336" s="21">
        <f t="shared" si="250"/>
        <v>7.0685999999999999E-2</v>
      </c>
      <c r="AB336" s="22">
        <f t="shared" si="256"/>
        <v>1</v>
      </c>
    </row>
    <row r="337" spans="1:29" x14ac:dyDescent="0.15">
      <c r="A337" s="1">
        <v>10693</v>
      </c>
      <c r="C337" s="74" t="s">
        <v>565</v>
      </c>
      <c r="D337" s="99" t="s">
        <v>566</v>
      </c>
      <c r="E337" s="75">
        <v>6.2</v>
      </c>
      <c r="F337" s="75">
        <v>1.4</v>
      </c>
      <c r="G337" s="76">
        <v>8.6999999999999993</v>
      </c>
      <c r="H337" s="77"/>
      <c r="I337" s="68">
        <f t="shared" si="239"/>
        <v>69</v>
      </c>
      <c r="J337" s="43">
        <f t="shared" si="240"/>
        <v>44</v>
      </c>
      <c r="K337" s="69">
        <f t="shared" si="241"/>
        <v>31</v>
      </c>
      <c r="L337" s="67"/>
      <c r="M337" s="50">
        <f t="shared" si="242"/>
        <v>138</v>
      </c>
      <c r="N337" s="47">
        <f t="shared" si="243"/>
        <v>89</v>
      </c>
      <c r="O337" s="47">
        <f t="shared" si="244"/>
        <v>62</v>
      </c>
      <c r="P337" s="23"/>
      <c r="Q337" s="2">
        <f t="shared" si="245"/>
        <v>3.1416000000000006E-2</v>
      </c>
      <c r="R337" s="13">
        <f t="shared" si="251"/>
        <v>0.5</v>
      </c>
      <c r="S337" s="2">
        <f t="shared" si="246"/>
        <v>4.9087499999999999E-2</v>
      </c>
      <c r="T337" s="13">
        <f t="shared" si="252"/>
        <v>0.5</v>
      </c>
      <c r="U337" s="2">
        <f t="shared" si="247"/>
        <v>7.0685999999999999E-2</v>
      </c>
      <c r="V337" s="13">
        <f t="shared" si="253"/>
        <v>0.5</v>
      </c>
      <c r="W337" s="20">
        <f t="shared" si="248"/>
        <v>3.1416000000000006E-2</v>
      </c>
      <c r="X337" s="22">
        <f t="shared" si="254"/>
        <v>1</v>
      </c>
      <c r="Y337" s="21">
        <f t="shared" si="249"/>
        <v>4.9087499999999999E-2</v>
      </c>
      <c r="Z337" s="22">
        <f t="shared" si="255"/>
        <v>1</v>
      </c>
      <c r="AA337" s="21">
        <f t="shared" si="250"/>
        <v>7.0685999999999999E-2</v>
      </c>
      <c r="AB337" s="22">
        <f t="shared" si="256"/>
        <v>1</v>
      </c>
    </row>
    <row r="338" spans="1:29" x14ac:dyDescent="0.15">
      <c r="A338" s="1">
        <v>10693</v>
      </c>
      <c r="C338" s="74" t="s">
        <v>567</v>
      </c>
      <c r="D338" s="99" t="s">
        <v>568</v>
      </c>
      <c r="E338" s="75">
        <v>9.1999999999999993</v>
      </c>
      <c r="F338" s="75">
        <v>1.4</v>
      </c>
      <c r="G338" s="76">
        <v>12.9</v>
      </c>
      <c r="H338" s="77"/>
      <c r="I338" s="68">
        <f t="shared" si="239"/>
        <v>103</v>
      </c>
      <c r="J338" s="43">
        <f t="shared" si="240"/>
        <v>66</v>
      </c>
      <c r="K338" s="69">
        <f t="shared" si="241"/>
        <v>46</v>
      </c>
      <c r="L338" s="67"/>
      <c r="M338" s="50">
        <f t="shared" si="242"/>
        <v>205</v>
      </c>
      <c r="N338" s="47">
        <f t="shared" si="243"/>
        <v>131</v>
      </c>
      <c r="O338" s="47">
        <f t="shared" si="244"/>
        <v>91</v>
      </c>
      <c r="P338" s="23"/>
      <c r="Q338" s="2">
        <f t="shared" si="245"/>
        <v>3.1416000000000006E-2</v>
      </c>
      <c r="R338" s="13">
        <f t="shared" si="251"/>
        <v>0.5</v>
      </c>
      <c r="S338" s="2">
        <f t="shared" si="246"/>
        <v>4.9087499999999999E-2</v>
      </c>
      <c r="T338" s="13">
        <f t="shared" si="252"/>
        <v>0.5</v>
      </c>
      <c r="U338" s="2">
        <f t="shared" si="247"/>
        <v>7.0685999999999999E-2</v>
      </c>
      <c r="V338" s="13">
        <f t="shared" si="253"/>
        <v>0.5</v>
      </c>
      <c r="W338" s="20">
        <f t="shared" si="248"/>
        <v>3.1416000000000006E-2</v>
      </c>
      <c r="X338" s="22">
        <f t="shared" si="254"/>
        <v>1</v>
      </c>
      <c r="Y338" s="21">
        <f t="shared" si="249"/>
        <v>4.9087499999999999E-2</v>
      </c>
      <c r="Z338" s="22">
        <f t="shared" si="255"/>
        <v>1</v>
      </c>
      <c r="AA338" s="21">
        <f t="shared" si="250"/>
        <v>7.0685999999999999E-2</v>
      </c>
      <c r="AB338" s="22">
        <f t="shared" si="256"/>
        <v>1</v>
      </c>
    </row>
    <row r="339" spans="1:29" s="34" customFormat="1" x14ac:dyDescent="0.15">
      <c r="A339" s="8">
        <v>10723</v>
      </c>
      <c r="B339" s="8"/>
      <c r="C339" s="74" t="s">
        <v>569</v>
      </c>
      <c r="D339" s="99" t="s">
        <v>570</v>
      </c>
      <c r="E339" s="75">
        <v>12.2</v>
      </c>
      <c r="F339" s="75">
        <v>1.4</v>
      </c>
      <c r="G339" s="76">
        <v>17.100000000000001</v>
      </c>
      <c r="H339" s="77"/>
      <c r="I339" s="68">
        <f t="shared" si="239"/>
        <v>136</v>
      </c>
      <c r="J339" s="43">
        <f t="shared" si="240"/>
        <v>87</v>
      </c>
      <c r="K339" s="69">
        <f t="shared" si="241"/>
        <v>60</v>
      </c>
      <c r="L339" s="67"/>
      <c r="M339" s="50">
        <f t="shared" si="242"/>
        <v>272</v>
      </c>
      <c r="N339" s="47">
        <f t="shared" si="243"/>
        <v>174</v>
      </c>
      <c r="O339" s="47">
        <f t="shared" si="244"/>
        <v>121</v>
      </c>
      <c r="P339" s="23"/>
      <c r="Q339" s="2">
        <f t="shared" si="245"/>
        <v>3.1416000000000006E-2</v>
      </c>
      <c r="R339" s="13">
        <f t="shared" si="251"/>
        <v>0.5</v>
      </c>
      <c r="S339" s="2">
        <f t="shared" si="246"/>
        <v>4.9087499999999999E-2</v>
      </c>
      <c r="T339" s="13">
        <f t="shared" si="252"/>
        <v>0.5</v>
      </c>
      <c r="U339" s="2">
        <f t="shared" si="247"/>
        <v>7.0685999999999999E-2</v>
      </c>
      <c r="V339" s="13">
        <f t="shared" si="253"/>
        <v>0.5</v>
      </c>
      <c r="W339" s="20">
        <f t="shared" si="248"/>
        <v>3.1416000000000006E-2</v>
      </c>
      <c r="X339" s="22">
        <f t="shared" si="254"/>
        <v>1</v>
      </c>
      <c r="Y339" s="21">
        <f t="shared" si="249"/>
        <v>4.9087499999999999E-2</v>
      </c>
      <c r="Z339" s="22">
        <f t="shared" si="255"/>
        <v>1</v>
      </c>
      <c r="AA339" s="21">
        <f t="shared" si="250"/>
        <v>7.0685999999999999E-2</v>
      </c>
      <c r="AB339" s="22">
        <f t="shared" si="256"/>
        <v>1</v>
      </c>
      <c r="AC339" s="8"/>
    </row>
    <row r="340" spans="1:29" s="34" customFormat="1" x14ac:dyDescent="0.15">
      <c r="A340" s="8">
        <v>10723</v>
      </c>
      <c r="B340" s="8"/>
      <c r="C340" s="74" t="s">
        <v>571</v>
      </c>
      <c r="D340" s="99" t="s">
        <v>572</v>
      </c>
      <c r="E340" s="75">
        <v>15.2</v>
      </c>
      <c r="F340" s="75">
        <v>1.4</v>
      </c>
      <c r="G340" s="76">
        <v>21.3</v>
      </c>
      <c r="H340" s="77"/>
      <c r="I340" s="68">
        <f t="shared" si="239"/>
        <v>169</v>
      </c>
      <c r="J340" s="43">
        <f t="shared" si="240"/>
        <v>108</v>
      </c>
      <c r="K340" s="69">
        <f t="shared" si="241"/>
        <v>75</v>
      </c>
      <c r="L340" s="67"/>
      <c r="M340" s="50">
        <f t="shared" si="242"/>
        <v>339</v>
      </c>
      <c r="N340" s="47">
        <f t="shared" si="243"/>
        <v>217</v>
      </c>
      <c r="O340" s="47">
        <f t="shared" si="244"/>
        <v>151</v>
      </c>
      <c r="P340" s="23"/>
      <c r="Q340" s="2">
        <f t="shared" si="245"/>
        <v>3.1416000000000006E-2</v>
      </c>
      <c r="R340" s="13">
        <f t="shared" si="251"/>
        <v>0.5</v>
      </c>
      <c r="S340" s="2">
        <f t="shared" si="246"/>
        <v>4.9087499999999999E-2</v>
      </c>
      <c r="T340" s="13">
        <f t="shared" si="252"/>
        <v>0.5</v>
      </c>
      <c r="U340" s="2">
        <f t="shared" si="247"/>
        <v>7.0685999999999999E-2</v>
      </c>
      <c r="V340" s="13">
        <f t="shared" si="253"/>
        <v>0.5</v>
      </c>
      <c r="W340" s="20">
        <f t="shared" si="248"/>
        <v>3.1416000000000006E-2</v>
      </c>
      <c r="X340" s="22">
        <f t="shared" si="254"/>
        <v>1</v>
      </c>
      <c r="Y340" s="21">
        <f t="shared" si="249"/>
        <v>4.9087499999999999E-2</v>
      </c>
      <c r="Z340" s="22">
        <f t="shared" si="255"/>
        <v>1</v>
      </c>
      <c r="AA340" s="21">
        <f t="shared" si="250"/>
        <v>7.0685999999999999E-2</v>
      </c>
      <c r="AB340" s="22">
        <f t="shared" si="256"/>
        <v>1</v>
      </c>
      <c r="AC340" s="8"/>
    </row>
    <row r="341" spans="1:29" s="34" customFormat="1" x14ac:dyDescent="0.15">
      <c r="A341" s="8">
        <v>10723</v>
      </c>
      <c r="B341" s="8"/>
      <c r="C341" s="74" t="s">
        <v>573</v>
      </c>
      <c r="D341" s="99" t="s">
        <v>574</v>
      </c>
      <c r="E341" s="75">
        <v>21.2</v>
      </c>
      <c r="F341" s="75">
        <v>1.4</v>
      </c>
      <c r="G341" s="76">
        <v>29.7</v>
      </c>
      <c r="H341" s="77"/>
      <c r="I341" s="68">
        <f t="shared" si="239"/>
        <v>236</v>
      </c>
      <c r="J341" s="43">
        <f t="shared" si="240"/>
        <v>151</v>
      </c>
      <c r="K341" s="69">
        <f t="shared" si="241"/>
        <v>105</v>
      </c>
      <c r="L341" s="67"/>
      <c r="M341" s="50">
        <f t="shared" si="242"/>
        <v>473</v>
      </c>
      <c r="N341" s="47">
        <f t="shared" si="243"/>
        <v>303</v>
      </c>
      <c r="O341" s="47">
        <f t="shared" si="244"/>
        <v>210</v>
      </c>
      <c r="P341" s="23"/>
      <c r="Q341" s="2">
        <f t="shared" si="245"/>
        <v>3.1416000000000006E-2</v>
      </c>
      <c r="R341" s="13">
        <f t="shared" si="251"/>
        <v>0.5</v>
      </c>
      <c r="S341" s="2">
        <f t="shared" si="246"/>
        <v>4.9087499999999999E-2</v>
      </c>
      <c r="T341" s="13">
        <f t="shared" si="252"/>
        <v>0.5</v>
      </c>
      <c r="U341" s="2">
        <f t="shared" si="247"/>
        <v>7.0685999999999999E-2</v>
      </c>
      <c r="V341" s="13">
        <f t="shared" si="253"/>
        <v>0.5</v>
      </c>
      <c r="W341" s="20">
        <f t="shared" si="248"/>
        <v>3.1416000000000006E-2</v>
      </c>
      <c r="X341" s="22">
        <f t="shared" si="254"/>
        <v>1</v>
      </c>
      <c r="Y341" s="21">
        <f t="shared" si="249"/>
        <v>4.9087499999999999E-2</v>
      </c>
      <c r="Z341" s="22">
        <f t="shared" si="255"/>
        <v>1</v>
      </c>
      <c r="AA341" s="21">
        <f t="shared" si="250"/>
        <v>7.0685999999999999E-2</v>
      </c>
      <c r="AB341" s="22">
        <f t="shared" si="256"/>
        <v>1</v>
      </c>
      <c r="AC341" s="8"/>
    </row>
    <row r="342" spans="1:29" s="34" customFormat="1" x14ac:dyDescent="0.15">
      <c r="A342" s="8">
        <v>10723</v>
      </c>
      <c r="B342" s="8"/>
      <c r="C342" s="74" t="s">
        <v>575</v>
      </c>
      <c r="D342" s="99" t="s">
        <v>576</v>
      </c>
      <c r="E342" s="75">
        <v>27.2</v>
      </c>
      <c r="F342" s="75">
        <v>1.4</v>
      </c>
      <c r="G342" s="76">
        <v>38.1</v>
      </c>
      <c r="H342" s="77"/>
      <c r="I342" s="68">
        <f t="shared" si="239"/>
        <v>303</v>
      </c>
      <c r="J342" s="43">
        <f t="shared" si="240"/>
        <v>194</v>
      </c>
      <c r="K342" s="69">
        <f t="shared" si="241"/>
        <v>135</v>
      </c>
      <c r="L342" s="67"/>
      <c r="M342" s="50">
        <f t="shared" si="242"/>
        <v>606</v>
      </c>
      <c r="N342" s="47">
        <f t="shared" si="243"/>
        <v>388</v>
      </c>
      <c r="O342" s="47">
        <f t="shared" si="244"/>
        <v>270</v>
      </c>
      <c r="P342" s="23"/>
      <c r="Q342" s="2">
        <f t="shared" si="245"/>
        <v>3.1416000000000006E-2</v>
      </c>
      <c r="R342" s="13">
        <f t="shared" si="251"/>
        <v>0.5</v>
      </c>
      <c r="S342" s="2">
        <f t="shared" si="246"/>
        <v>4.9087499999999999E-2</v>
      </c>
      <c r="T342" s="13">
        <f t="shared" si="252"/>
        <v>0.5</v>
      </c>
      <c r="U342" s="2">
        <f t="shared" si="247"/>
        <v>7.0685999999999999E-2</v>
      </c>
      <c r="V342" s="13">
        <f t="shared" si="253"/>
        <v>0.5</v>
      </c>
      <c r="W342" s="20">
        <f t="shared" si="248"/>
        <v>3.1416000000000006E-2</v>
      </c>
      <c r="X342" s="22">
        <f t="shared" si="254"/>
        <v>1</v>
      </c>
      <c r="Y342" s="21">
        <f t="shared" si="249"/>
        <v>4.9087499999999999E-2</v>
      </c>
      <c r="Z342" s="22">
        <f t="shared" si="255"/>
        <v>1</v>
      </c>
      <c r="AA342" s="21">
        <f t="shared" si="250"/>
        <v>7.0685999999999999E-2</v>
      </c>
      <c r="AB342" s="22">
        <f t="shared" si="256"/>
        <v>1</v>
      </c>
      <c r="AC342" s="8"/>
    </row>
    <row r="343" spans="1:29" s="34" customFormat="1" x14ac:dyDescent="0.15">
      <c r="A343" s="8">
        <v>10723</v>
      </c>
      <c r="B343" s="8"/>
      <c r="C343" s="74" t="s">
        <v>577</v>
      </c>
      <c r="D343" s="99" t="s">
        <v>578</v>
      </c>
      <c r="E343" s="75">
        <v>33.200000000000003</v>
      </c>
      <c r="F343" s="75">
        <v>1.4</v>
      </c>
      <c r="G343" s="76">
        <v>46.5</v>
      </c>
      <c r="H343" s="77"/>
      <c r="I343" s="68">
        <f t="shared" si="239"/>
        <v>370</v>
      </c>
      <c r="J343" s="43">
        <f t="shared" si="240"/>
        <v>237</v>
      </c>
      <c r="K343" s="69">
        <f t="shared" si="241"/>
        <v>164</v>
      </c>
      <c r="L343" s="67"/>
      <c r="M343" s="50">
        <f t="shared" si="242"/>
        <v>740</v>
      </c>
      <c r="N343" s="47">
        <f t="shared" si="243"/>
        <v>474</v>
      </c>
      <c r="O343" s="47">
        <f t="shared" si="244"/>
        <v>329</v>
      </c>
      <c r="P343" s="23"/>
      <c r="Q343" s="2">
        <f t="shared" si="245"/>
        <v>3.1416000000000006E-2</v>
      </c>
      <c r="R343" s="13">
        <f t="shared" si="251"/>
        <v>0.5</v>
      </c>
      <c r="S343" s="2">
        <f t="shared" si="246"/>
        <v>4.9087499999999999E-2</v>
      </c>
      <c r="T343" s="13">
        <f t="shared" si="252"/>
        <v>0.5</v>
      </c>
      <c r="U343" s="2">
        <f t="shared" si="247"/>
        <v>7.0685999999999999E-2</v>
      </c>
      <c r="V343" s="13">
        <f t="shared" si="253"/>
        <v>0.5</v>
      </c>
      <c r="W343" s="20">
        <f t="shared" si="248"/>
        <v>3.1416000000000006E-2</v>
      </c>
      <c r="X343" s="22">
        <f t="shared" si="254"/>
        <v>1</v>
      </c>
      <c r="Y343" s="21">
        <f t="shared" si="249"/>
        <v>4.9087499999999999E-2</v>
      </c>
      <c r="Z343" s="22">
        <f t="shared" si="255"/>
        <v>1</v>
      </c>
      <c r="AA343" s="21">
        <f t="shared" si="250"/>
        <v>7.0685999999999999E-2</v>
      </c>
      <c r="AB343" s="22">
        <f t="shared" si="256"/>
        <v>1</v>
      </c>
      <c r="AC343" s="8"/>
    </row>
    <row r="344" spans="1:29" s="34" customFormat="1" ht="22" customHeight="1" x14ac:dyDescent="0.15">
      <c r="A344" s="8">
        <v>10723</v>
      </c>
      <c r="B344" s="8"/>
      <c r="C344" s="74" t="s">
        <v>579</v>
      </c>
      <c r="D344" s="99" t="s">
        <v>580</v>
      </c>
      <c r="E344" s="75">
        <v>7.8</v>
      </c>
      <c r="F344" s="75">
        <v>1.4</v>
      </c>
      <c r="G344" s="76">
        <v>11</v>
      </c>
      <c r="H344" s="77"/>
      <c r="I344" s="68">
        <f t="shared" si="239"/>
        <v>88</v>
      </c>
      <c r="J344" s="43">
        <f t="shared" si="240"/>
        <v>56</v>
      </c>
      <c r="K344" s="69">
        <f t="shared" si="241"/>
        <v>39</v>
      </c>
      <c r="L344" s="67"/>
      <c r="M344" s="50">
        <f t="shared" si="242"/>
        <v>175</v>
      </c>
      <c r="N344" s="47">
        <f t="shared" si="243"/>
        <v>112</v>
      </c>
      <c r="O344" s="47">
        <f t="shared" si="244"/>
        <v>78</v>
      </c>
      <c r="P344" s="23"/>
      <c r="Q344" s="2">
        <f t="shared" si="245"/>
        <v>3.1416000000000006E-2</v>
      </c>
      <c r="R344" s="13">
        <f t="shared" si="251"/>
        <v>0.5</v>
      </c>
      <c r="S344" s="2">
        <f t="shared" si="246"/>
        <v>4.9087499999999999E-2</v>
      </c>
      <c r="T344" s="13">
        <f t="shared" si="252"/>
        <v>0.5</v>
      </c>
      <c r="U344" s="2">
        <f t="shared" si="247"/>
        <v>7.0685999999999999E-2</v>
      </c>
      <c r="V344" s="13">
        <f t="shared" si="253"/>
        <v>0.5</v>
      </c>
      <c r="W344" s="20">
        <f t="shared" si="248"/>
        <v>3.1416000000000006E-2</v>
      </c>
      <c r="X344" s="22">
        <f t="shared" si="254"/>
        <v>1</v>
      </c>
      <c r="Y344" s="21">
        <f t="shared" si="249"/>
        <v>4.9087499999999999E-2</v>
      </c>
      <c r="Z344" s="22">
        <f t="shared" si="255"/>
        <v>1</v>
      </c>
      <c r="AA344" s="21">
        <f t="shared" si="250"/>
        <v>7.0685999999999999E-2</v>
      </c>
      <c r="AB344" s="22">
        <f t="shared" si="256"/>
        <v>1</v>
      </c>
      <c r="AC344" s="8"/>
    </row>
    <row r="345" spans="1:29" ht="22" customHeight="1" x14ac:dyDescent="0.15">
      <c r="A345" s="1">
        <v>10723</v>
      </c>
      <c r="C345" s="78" t="s">
        <v>581</v>
      </c>
      <c r="D345" s="100" t="s">
        <v>582</v>
      </c>
      <c r="E345" s="79">
        <v>3.6</v>
      </c>
      <c r="F345" s="79">
        <v>1.4</v>
      </c>
      <c r="G345" s="76">
        <v>5.0999999999999996</v>
      </c>
      <c r="H345" s="77"/>
      <c r="I345" s="68">
        <f t="shared" si="239"/>
        <v>41</v>
      </c>
      <c r="J345" s="43">
        <f t="shared" si="240"/>
        <v>26</v>
      </c>
      <c r="K345" s="69">
        <f t="shared" si="241"/>
        <v>18</v>
      </c>
      <c r="L345" s="67"/>
      <c r="M345" s="50">
        <f t="shared" si="242"/>
        <v>81</v>
      </c>
      <c r="N345" s="47">
        <f t="shared" si="243"/>
        <v>52</v>
      </c>
      <c r="O345" s="47">
        <f t="shared" si="244"/>
        <v>36</v>
      </c>
      <c r="P345" s="23"/>
      <c r="Q345" s="2">
        <f t="shared" si="245"/>
        <v>3.1416000000000006E-2</v>
      </c>
      <c r="R345" s="13">
        <f t="shared" si="251"/>
        <v>0.5</v>
      </c>
      <c r="S345" s="2">
        <f t="shared" si="246"/>
        <v>4.9087499999999999E-2</v>
      </c>
      <c r="T345" s="13">
        <f t="shared" si="252"/>
        <v>0.5</v>
      </c>
      <c r="U345" s="2">
        <f t="shared" si="247"/>
        <v>7.0685999999999999E-2</v>
      </c>
      <c r="V345" s="13">
        <f t="shared" si="253"/>
        <v>0.5</v>
      </c>
      <c r="W345" s="20">
        <f t="shared" si="248"/>
        <v>3.1416000000000006E-2</v>
      </c>
      <c r="X345" s="22">
        <f t="shared" si="254"/>
        <v>1</v>
      </c>
      <c r="Y345" s="21">
        <f t="shared" si="249"/>
        <v>4.9087499999999999E-2</v>
      </c>
      <c r="Z345" s="22">
        <f t="shared" si="255"/>
        <v>1</v>
      </c>
      <c r="AA345" s="21">
        <f t="shared" si="250"/>
        <v>7.0685999999999999E-2</v>
      </c>
      <c r="AB345" s="22">
        <f t="shared" si="256"/>
        <v>1</v>
      </c>
    </row>
    <row r="346" spans="1:29" s="34" customFormat="1" x14ac:dyDescent="0.15">
      <c r="A346" s="8">
        <v>10724</v>
      </c>
      <c r="B346" s="8"/>
      <c r="C346" s="92" t="s">
        <v>583</v>
      </c>
      <c r="D346" s="94" t="s">
        <v>584</v>
      </c>
      <c r="E346" s="54">
        <v>4</v>
      </c>
      <c r="F346" s="51" t="s">
        <v>21</v>
      </c>
      <c r="G346" s="69">
        <f>ROUNDDOWN((E346*F346),1)</f>
        <v>24</v>
      </c>
      <c r="H346" s="71"/>
      <c r="I346" s="68">
        <f t="shared" si="239"/>
        <v>191</v>
      </c>
      <c r="J346" s="43">
        <f t="shared" si="240"/>
        <v>122</v>
      </c>
      <c r="K346" s="69">
        <f t="shared" si="241"/>
        <v>85</v>
      </c>
      <c r="L346" s="70"/>
      <c r="M346" s="50">
        <f t="shared" si="242"/>
        <v>382</v>
      </c>
      <c r="N346" s="47">
        <f t="shared" si="243"/>
        <v>244</v>
      </c>
      <c r="O346" s="47">
        <f t="shared" si="244"/>
        <v>170</v>
      </c>
      <c r="P346" s="23"/>
      <c r="Q346" s="21">
        <f t="shared" si="245"/>
        <v>3.1416000000000006E-2</v>
      </c>
      <c r="R346" s="22">
        <f t="shared" si="251"/>
        <v>0.5</v>
      </c>
      <c r="S346" s="21">
        <f t="shared" si="246"/>
        <v>4.9087499999999999E-2</v>
      </c>
      <c r="T346" s="22">
        <f t="shared" si="252"/>
        <v>0.5</v>
      </c>
      <c r="U346" s="21">
        <f t="shared" si="247"/>
        <v>7.0685999999999999E-2</v>
      </c>
      <c r="V346" s="22">
        <f t="shared" si="253"/>
        <v>0.5</v>
      </c>
      <c r="W346" s="20">
        <f t="shared" si="248"/>
        <v>3.1416000000000006E-2</v>
      </c>
      <c r="X346" s="22">
        <f t="shared" si="254"/>
        <v>1</v>
      </c>
      <c r="Y346" s="21">
        <f t="shared" si="249"/>
        <v>4.9087499999999999E-2</v>
      </c>
      <c r="Z346" s="22">
        <f t="shared" si="255"/>
        <v>1</v>
      </c>
      <c r="AA346" s="21">
        <f t="shared" si="250"/>
        <v>7.0685999999999999E-2</v>
      </c>
      <c r="AB346" s="22">
        <f t="shared" si="256"/>
        <v>1</v>
      </c>
      <c r="AC346" s="8"/>
    </row>
    <row r="347" spans="1:29" s="34" customFormat="1" x14ac:dyDescent="0.15">
      <c r="A347" s="8">
        <v>10724</v>
      </c>
      <c r="B347" s="8"/>
      <c r="C347" s="92" t="s">
        <v>585</v>
      </c>
      <c r="D347" s="94" t="s">
        <v>586</v>
      </c>
      <c r="E347" s="51" t="s">
        <v>21</v>
      </c>
      <c r="F347" s="51" t="s">
        <v>21</v>
      </c>
      <c r="G347" s="69">
        <f t="shared" si="238"/>
        <v>36</v>
      </c>
      <c r="H347" s="71"/>
      <c r="I347" s="68">
        <f t="shared" si="239"/>
        <v>286</v>
      </c>
      <c r="J347" s="43">
        <f t="shared" si="240"/>
        <v>183</v>
      </c>
      <c r="K347" s="69">
        <f t="shared" si="241"/>
        <v>127</v>
      </c>
      <c r="L347" s="70"/>
      <c r="M347" s="50">
        <f t="shared" si="242"/>
        <v>573</v>
      </c>
      <c r="N347" s="47">
        <f t="shared" si="243"/>
        <v>367</v>
      </c>
      <c r="O347" s="47">
        <f t="shared" si="244"/>
        <v>255</v>
      </c>
      <c r="P347" s="23"/>
      <c r="Q347" s="21">
        <f t="shared" si="245"/>
        <v>3.1416000000000006E-2</v>
      </c>
      <c r="R347" s="22">
        <f t="shared" si="251"/>
        <v>0.5</v>
      </c>
      <c r="S347" s="21">
        <f t="shared" si="246"/>
        <v>4.9087499999999999E-2</v>
      </c>
      <c r="T347" s="22">
        <f t="shared" si="252"/>
        <v>0.5</v>
      </c>
      <c r="U347" s="21">
        <f t="shared" si="247"/>
        <v>7.0685999999999999E-2</v>
      </c>
      <c r="V347" s="22">
        <f t="shared" si="253"/>
        <v>0.5</v>
      </c>
      <c r="W347" s="20">
        <f t="shared" si="248"/>
        <v>3.1416000000000006E-2</v>
      </c>
      <c r="X347" s="22">
        <f t="shared" si="254"/>
        <v>1</v>
      </c>
      <c r="Y347" s="21">
        <f t="shared" si="249"/>
        <v>4.9087499999999999E-2</v>
      </c>
      <c r="Z347" s="22">
        <f t="shared" si="255"/>
        <v>1</v>
      </c>
      <c r="AA347" s="21">
        <f t="shared" si="250"/>
        <v>7.0685999999999999E-2</v>
      </c>
      <c r="AB347" s="22">
        <f t="shared" si="256"/>
        <v>1</v>
      </c>
      <c r="AC347" s="8"/>
    </row>
    <row r="348" spans="1:29" s="34" customFormat="1" x14ac:dyDescent="0.15">
      <c r="A348" s="8">
        <v>10724</v>
      </c>
      <c r="B348" s="8"/>
      <c r="C348" s="92" t="s">
        <v>587</v>
      </c>
      <c r="D348" s="94" t="s">
        <v>588</v>
      </c>
      <c r="E348" s="54">
        <v>8</v>
      </c>
      <c r="F348" s="51" t="s">
        <v>21</v>
      </c>
      <c r="G348" s="69">
        <f>ROUNDDOWN((E348*F348),1)</f>
        <v>48</v>
      </c>
      <c r="H348" s="71"/>
      <c r="I348" s="68">
        <f t="shared" si="239"/>
        <v>382</v>
      </c>
      <c r="J348" s="43">
        <f t="shared" si="240"/>
        <v>244</v>
      </c>
      <c r="K348" s="69">
        <f t="shared" si="241"/>
        <v>170</v>
      </c>
      <c r="L348" s="70"/>
      <c r="M348" s="50">
        <f t="shared" si="242"/>
        <v>764</v>
      </c>
      <c r="N348" s="47">
        <f t="shared" si="243"/>
        <v>489</v>
      </c>
      <c r="O348" s="47">
        <f t="shared" si="244"/>
        <v>340</v>
      </c>
      <c r="P348" s="23"/>
      <c r="Q348" s="21">
        <f t="shared" si="245"/>
        <v>3.1416000000000006E-2</v>
      </c>
      <c r="R348" s="22">
        <f t="shared" si="251"/>
        <v>0.5</v>
      </c>
      <c r="S348" s="21">
        <f t="shared" si="246"/>
        <v>4.9087499999999999E-2</v>
      </c>
      <c r="T348" s="22">
        <f t="shared" si="252"/>
        <v>0.5</v>
      </c>
      <c r="U348" s="21">
        <f t="shared" si="247"/>
        <v>7.0685999999999999E-2</v>
      </c>
      <c r="V348" s="22">
        <f t="shared" si="253"/>
        <v>0.5</v>
      </c>
      <c r="W348" s="20">
        <f t="shared" si="248"/>
        <v>3.1416000000000006E-2</v>
      </c>
      <c r="X348" s="22">
        <f t="shared" si="254"/>
        <v>1</v>
      </c>
      <c r="Y348" s="21">
        <f t="shared" si="249"/>
        <v>4.9087499999999999E-2</v>
      </c>
      <c r="Z348" s="22">
        <f t="shared" si="255"/>
        <v>1</v>
      </c>
      <c r="AA348" s="21">
        <f t="shared" si="250"/>
        <v>7.0685999999999999E-2</v>
      </c>
      <c r="AB348" s="22">
        <f t="shared" si="256"/>
        <v>1</v>
      </c>
      <c r="AC348" s="8"/>
    </row>
    <row r="349" spans="1:29" s="34" customFormat="1" x14ac:dyDescent="0.15">
      <c r="A349" s="8">
        <v>10724</v>
      </c>
      <c r="B349" s="8"/>
      <c r="C349" s="92" t="s">
        <v>589</v>
      </c>
      <c r="D349" s="94" t="s">
        <v>590</v>
      </c>
      <c r="E349" s="51" t="s">
        <v>526</v>
      </c>
      <c r="F349" s="51" t="s">
        <v>21</v>
      </c>
      <c r="G349" s="69">
        <f t="shared" si="238"/>
        <v>54</v>
      </c>
      <c r="H349" s="71"/>
      <c r="I349" s="68">
        <f t="shared" si="239"/>
        <v>430</v>
      </c>
      <c r="J349" s="43">
        <f t="shared" si="240"/>
        <v>275</v>
      </c>
      <c r="K349" s="69">
        <f t="shared" si="241"/>
        <v>191</v>
      </c>
      <c r="L349" s="70"/>
      <c r="M349" s="50">
        <f t="shared" si="242"/>
        <v>859</v>
      </c>
      <c r="N349" s="47">
        <f t="shared" si="243"/>
        <v>550</v>
      </c>
      <c r="O349" s="47">
        <f t="shared" si="244"/>
        <v>382</v>
      </c>
      <c r="P349" s="23"/>
      <c r="Q349" s="21">
        <f t="shared" si="245"/>
        <v>3.1416000000000006E-2</v>
      </c>
      <c r="R349" s="22">
        <f t="shared" si="251"/>
        <v>0.5</v>
      </c>
      <c r="S349" s="21">
        <f t="shared" si="246"/>
        <v>4.9087499999999999E-2</v>
      </c>
      <c r="T349" s="22">
        <f t="shared" si="252"/>
        <v>0.5</v>
      </c>
      <c r="U349" s="21">
        <f t="shared" si="247"/>
        <v>7.0685999999999999E-2</v>
      </c>
      <c r="V349" s="22">
        <f t="shared" si="253"/>
        <v>0.5</v>
      </c>
      <c r="W349" s="20">
        <f t="shared" si="248"/>
        <v>3.1416000000000006E-2</v>
      </c>
      <c r="X349" s="22">
        <f t="shared" si="254"/>
        <v>1</v>
      </c>
      <c r="Y349" s="21">
        <f t="shared" si="249"/>
        <v>4.9087499999999999E-2</v>
      </c>
      <c r="Z349" s="22">
        <f t="shared" si="255"/>
        <v>1</v>
      </c>
      <c r="AA349" s="21">
        <f t="shared" si="250"/>
        <v>7.0685999999999999E-2</v>
      </c>
      <c r="AB349" s="22">
        <f t="shared" si="256"/>
        <v>1</v>
      </c>
      <c r="AC349" s="8"/>
    </row>
    <row r="350" spans="1:29" s="34" customFormat="1" x14ac:dyDescent="0.15">
      <c r="A350" s="8">
        <v>10724</v>
      </c>
      <c r="B350" s="8"/>
      <c r="C350" s="92" t="s">
        <v>591</v>
      </c>
      <c r="D350" s="94" t="s">
        <v>592</v>
      </c>
      <c r="E350" s="54">
        <v>10</v>
      </c>
      <c r="F350" s="51" t="s">
        <v>21</v>
      </c>
      <c r="G350" s="69">
        <f>ROUNDDOWN((E350*F350),1)</f>
        <v>60</v>
      </c>
      <c r="H350" s="71"/>
      <c r="I350" s="68">
        <f t="shared" si="239"/>
        <v>477</v>
      </c>
      <c r="J350" s="43">
        <f t="shared" si="240"/>
        <v>306</v>
      </c>
      <c r="K350" s="69">
        <f t="shared" si="241"/>
        <v>212</v>
      </c>
      <c r="L350" s="70"/>
      <c r="M350" s="50">
        <f t="shared" si="242"/>
        <v>955</v>
      </c>
      <c r="N350" s="47">
        <f t="shared" si="243"/>
        <v>611</v>
      </c>
      <c r="O350" s="47">
        <f t="shared" si="244"/>
        <v>424</v>
      </c>
      <c r="P350" s="23"/>
      <c r="Q350" s="21">
        <f>$Q$7</f>
        <v>3.1416000000000006E-2</v>
      </c>
      <c r="R350" s="22">
        <f t="shared" si="251"/>
        <v>0.5</v>
      </c>
      <c r="S350" s="21">
        <f t="shared" si="246"/>
        <v>4.9087499999999999E-2</v>
      </c>
      <c r="T350" s="22">
        <f t="shared" si="252"/>
        <v>0.5</v>
      </c>
      <c r="U350" s="21">
        <f t="shared" si="247"/>
        <v>7.0685999999999999E-2</v>
      </c>
      <c r="V350" s="22">
        <f t="shared" si="253"/>
        <v>0.5</v>
      </c>
      <c r="W350" s="20">
        <f t="shared" si="248"/>
        <v>3.1416000000000006E-2</v>
      </c>
      <c r="X350" s="22">
        <f t="shared" si="254"/>
        <v>1</v>
      </c>
      <c r="Y350" s="21">
        <f t="shared" si="249"/>
        <v>4.9087499999999999E-2</v>
      </c>
      <c r="Z350" s="22">
        <f t="shared" si="255"/>
        <v>1</v>
      </c>
      <c r="AA350" s="21">
        <f t="shared" si="250"/>
        <v>7.0685999999999999E-2</v>
      </c>
      <c r="AB350" s="22">
        <f t="shared" si="256"/>
        <v>1</v>
      </c>
      <c r="AC350" s="8"/>
    </row>
    <row r="351" spans="1:29" s="34" customFormat="1" x14ac:dyDescent="0.15">
      <c r="A351" s="8">
        <v>10724</v>
      </c>
      <c r="B351" s="8"/>
      <c r="C351" s="92" t="s">
        <v>593</v>
      </c>
      <c r="D351" s="94" t="s">
        <v>594</v>
      </c>
      <c r="E351" s="51" t="s">
        <v>529</v>
      </c>
      <c r="F351" s="51" t="s">
        <v>21</v>
      </c>
      <c r="G351" s="69">
        <f t="shared" si="238"/>
        <v>72</v>
      </c>
      <c r="H351" s="71"/>
      <c r="I351" s="68">
        <f t="shared" si="239"/>
        <v>573</v>
      </c>
      <c r="J351" s="43">
        <f t="shared" si="240"/>
        <v>367</v>
      </c>
      <c r="K351" s="69">
        <f t="shared" si="241"/>
        <v>255</v>
      </c>
      <c r="L351" s="70"/>
      <c r="M351" s="50">
        <f t="shared" si="242"/>
        <v>1146</v>
      </c>
      <c r="N351" s="47">
        <f t="shared" si="243"/>
        <v>733</v>
      </c>
      <c r="O351" s="47">
        <f t="shared" si="244"/>
        <v>509</v>
      </c>
      <c r="P351" s="23"/>
      <c r="Q351" s="21">
        <f t="shared" si="245"/>
        <v>3.1416000000000006E-2</v>
      </c>
      <c r="R351" s="22">
        <f t="shared" si="251"/>
        <v>0.5</v>
      </c>
      <c r="S351" s="21">
        <f t="shared" si="246"/>
        <v>4.9087499999999999E-2</v>
      </c>
      <c r="T351" s="22">
        <f t="shared" si="252"/>
        <v>0.5</v>
      </c>
      <c r="U351" s="21">
        <f t="shared" si="247"/>
        <v>7.0685999999999999E-2</v>
      </c>
      <c r="V351" s="22">
        <f t="shared" si="253"/>
        <v>0.5</v>
      </c>
      <c r="W351" s="20">
        <f t="shared" si="248"/>
        <v>3.1416000000000006E-2</v>
      </c>
      <c r="X351" s="22">
        <f t="shared" si="254"/>
        <v>1</v>
      </c>
      <c r="Y351" s="21">
        <f t="shared" si="249"/>
        <v>4.9087499999999999E-2</v>
      </c>
      <c r="Z351" s="22">
        <f t="shared" si="255"/>
        <v>1</v>
      </c>
      <c r="AA351" s="21">
        <f t="shared" si="250"/>
        <v>7.0685999999999999E-2</v>
      </c>
      <c r="AB351" s="22">
        <f t="shared" si="256"/>
        <v>1</v>
      </c>
      <c r="AC351" s="8"/>
    </row>
    <row r="352" spans="1:29" s="34" customFormat="1" x14ac:dyDescent="0.15">
      <c r="A352" s="8">
        <v>10724</v>
      </c>
      <c r="B352" s="8"/>
      <c r="C352" s="92" t="s">
        <v>595</v>
      </c>
      <c r="D352" s="94" t="s">
        <v>596</v>
      </c>
      <c r="E352" s="51" t="s">
        <v>532</v>
      </c>
      <c r="F352" s="51" t="s">
        <v>21</v>
      </c>
      <c r="G352" s="69">
        <f t="shared" si="238"/>
        <v>90</v>
      </c>
      <c r="H352" s="71"/>
      <c r="I352" s="68">
        <f t="shared" si="239"/>
        <v>716</v>
      </c>
      <c r="J352" s="43">
        <f t="shared" si="240"/>
        <v>458</v>
      </c>
      <c r="K352" s="69">
        <f t="shared" si="241"/>
        <v>318</v>
      </c>
      <c r="L352" s="70"/>
      <c r="M352" s="50">
        <f t="shared" si="242"/>
        <v>1432</v>
      </c>
      <c r="N352" s="47">
        <f t="shared" si="243"/>
        <v>917</v>
      </c>
      <c r="O352" s="47">
        <f t="shared" si="244"/>
        <v>637</v>
      </c>
      <c r="P352" s="23"/>
      <c r="Q352" s="21">
        <f t="shared" si="245"/>
        <v>3.1416000000000006E-2</v>
      </c>
      <c r="R352" s="22">
        <f t="shared" si="251"/>
        <v>0.5</v>
      </c>
      <c r="S352" s="21">
        <f t="shared" si="246"/>
        <v>4.9087499999999999E-2</v>
      </c>
      <c r="T352" s="22">
        <f t="shared" si="252"/>
        <v>0.5</v>
      </c>
      <c r="U352" s="21">
        <f t="shared" si="247"/>
        <v>7.0685999999999999E-2</v>
      </c>
      <c r="V352" s="22">
        <f t="shared" si="253"/>
        <v>0.5</v>
      </c>
      <c r="W352" s="20">
        <f t="shared" si="248"/>
        <v>3.1416000000000006E-2</v>
      </c>
      <c r="X352" s="22">
        <f t="shared" si="254"/>
        <v>1</v>
      </c>
      <c r="Y352" s="21">
        <f t="shared" si="249"/>
        <v>4.9087499999999999E-2</v>
      </c>
      <c r="Z352" s="22">
        <f t="shared" si="255"/>
        <v>1</v>
      </c>
      <c r="AA352" s="21">
        <f t="shared" si="250"/>
        <v>7.0685999999999999E-2</v>
      </c>
      <c r="AB352" s="22">
        <f t="shared" si="256"/>
        <v>1</v>
      </c>
      <c r="AC352" s="8"/>
    </row>
    <row r="353" spans="1:29" s="34" customFormat="1" x14ac:dyDescent="0.15">
      <c r="A353" s="8">
        <v>10822</v>
      </c>
      <c r="B353" s="8"/>
      <c r="C353" s="92" t="s">
        <v>597</v>
      </c>
      <c r="D353" s="94" t="s">
        <v>598</v>
      </c>
      <c r="E353" s="51" t="s">
        <v>535</v>
      </c>
      <c r="F353" s="51" t="s">
        <v>21</v>
      </c>
      <c r="G353" s="69">
        <f t="shared" si="238"/>
        <v>108</v>
      </c>
      <c r="H353" s="71"/>
      <c r="I353" s="68">
        <f t="shared" si="239"/>
        <v>859</v>
      </c>
      <c r="J353" s="43">
        <f t="shared" si="240"/>
        <v>550</v>
      </c>
      <c r="K353" s="69">
        <f t="shared" si="241"/>
        <v>382</v>
      </c>
      <c r="L353" s="70"/>
      <c r="M353" s="50">
        <f t="shared" si="242"/>
        <v>1719</v>
      </c>
      <c r="N353" s="47">
        <f t="shared" si="243"/>
        <v>1100</v>
      </c>
      <c r="O353" s="47">
        <f t="shared" si="244"/>
        <v>764</v>
      </c>
      <c r="P353" s="23"/>
      <c r="Q353" s="21">
        <f t="shared" si="245"/>
        <v>3.1416000000000006E-2</v>
      </c>
      <c r="R353" s="22">
        <f t="shared" si="251"/>
        <v>0.5</v>
      </c>
      <c r="S353" s="21">
        <f t="shared" si="246"/>
        <v>4.9087499999999999E-2</v>
      </c>
      <c r="T353" s="22">
        <f t="shared" si="252"/>
        <v>0.5</v>
      </c>
      <c r="U353" s="21">
        <f t="shared" si="247"/>
        <v>7.0685999999999999E-2</v>
      </c>
      <c r="V353" s="22">
        <f t="shared" si="253"/>
        <v>0.5</v>
      </c>
      <c r="W353" s="20">
        <f t="shared" si="248"/>
        <v>3.1416000000000006E-2</v>
      </c>
      <c r="X353" s="22">
        <f t="shared" si="254"/>
        <v>1</v>
      </c>
      <c r="Y353" s="21">
        <f t="shared" si="249"/>
        <v>4.9087499999999999E-2</v>
      </c>
      <c r="Z353" s="22">
        <f t="shared" si="255"/>
        <v>1</v>
      </c>
      <c r="AA353" s="21">
        <f t="shared" si="250"/>
        <v>7.0685999999999999E-2</v>
      </c>
      <c r="AB353" s="22">
        <f t="shared" si="256"/>
        <v>1</v>
      </c>
      <c r="AC353" s="8"/>
    </row>
    <row r="354" spans="1:29" s="34" customFormat="1" x14ac:dyDescent="0.15">
      <c r="A354" s="8">
        <v>10822</v>
      </c>
      <c r="B354" s="8"/>
      <c r="C354" s="92" t="s">
        <v>599</v>
      </c>
      <c r="D354" s="94" t="s">
        <v>600</v>
      </c>
      <c r="E354" s="51" t="s">
        <v>601</v>
      </c>
      <c r="F354" s="51" t="s">
        <v>21</v>
      </c>
      <c r="G354" s="69">
        <f t="shared" si="238"/>
        <v>120</v>
      </c>
      <c r="H354" s="71"/>
      <c r="I354" s="68">
        <f t="shared" si="239"/>
        <v>955</v>
      </c>
      <c r="J354" s="43">
        <f t="shared" si="240"/>
        <v>611</v>
      </c>
      <c r="K354" s="69">
        <f t="shared" si="241"/>
        <v>424</v>
      </c>
      <c r="L354" s="70"/>
      <c r="M354" s="50">
        <f t="shared" si="242"/>
        <v>1910</v>
      </c>
      <c r="N354" s="47">
        <f t="shared" si="243"/>
        <v>1222</v>
      </c>
      <c r="O354" s="47">
        <f t="shared" si="244"/>
        <v>849</v>
      </c>
      <c r="P354" s="23"/>
      <c r="Q354" s="21">
        <f t="shared" si="245"/>
        <v>3.1416000000000006E-2</v>
      </c>
      <c r="R354" s="22">
        <f t="shared" si="251"/>
        <v>0.5</v>
      </c>
      <c r="S354" s="21">
        <f t="shared" si="246"/>
        <v>4.9087499999999999E-2</v>
      </c>
      <c r="T354" s="22">
        <f t="shared" si="252"/>
        <v>0.5</v>
      </c>
      <c r="U354" s="21">
        <f t="shared" si="247"/>
        <v>7.0685999999999999E-2</v>
      </c>
      <c r="V354" s="22">
        <f t="shared" si="253"/>
        <v>0.5</v>
      </c>
      <c r="W354" s="20">
        <f t="shared" si="248"/>
        <v>3.1416000000000006E-2</v>
      </c>
      <c r="X354" s="22">
        <f t="shared" si="254"/>
        <v>1</v>
      </c>
      <c r="Y354" s="21">
        <f t="shared" si="249"/>
        <v>4.9087499999999999E-2</v>
      </c>
      <c r="Z354" s="22">
        <f t="shared" si="255"/>
        <v>1</v>
      </c>
      <c r="AA354" s="21">
        <f t="shared" si="250"/>
        <v>7.0685999999999999E-2</v>
      </c>
      <c r="AB354" s="22">
        <f t="shared" si="256"/>
        <v>1</v>
      </c>
      <c r="AC354" s="8"/>
    </row>
    <row r="355" spans="1:29" s="34" customFormat="1" x14ac:dyDescent="0.15">
      <c r="A355" s="8">
        <v>10822</v>
      </c>
      <c r="B355" s="8"/>
      <c r="C355" s="92" t="s">
        <v>602</v>
      </c>
      <c r="D355" s="94" t="s">
        <v>603</v>
      </c>
      <c r="E355" s="51" t="s">
        <v>538</v>
      </c>
      <c r="F355" s="51" t="s">
        <v>21</v>
      </c>
      <c r="G355" s="69">
        <f>ROUNDDOWN((E355*F355),1)</f>
        <v>144</v>
      </c>
      <c r="H355" s="71"/>
      <c r="I355" s="68">
        <f t="shared" si="239"/>
        <v>1146</v>
      </c>
      <c r="J355" s="43">
        <f t="shared" si="240"/>
        <v>733</v>
      </c>
      <c r="K355" s="69">
        <f t="shared" si="241"/>
        <v>509</v>
      </c>
      <c r="L355" s="70"/>
      <c r="M355" s="50">
        <f t="shared" si="242"/>
        <v>2292</v>
      </c>
      <c r="N355" s="47">
        <f t="shared" si="243"/>
        <v>1467</v>
      </c>
      <c r="O355" s="47">
        <f t="shared" si="244"/>
        <v>1019</v>
      </c>
      <c r="P355" s="23"/>
      <c r="Q355" s="21">
        <f t="shared" si="245"/>
        <v>3.1416000000000006E-2</v>
      </c>
      <c r="R355" s="22">
        <f t="shared" si="251"/>
        <v>0.5</v>
      </c>
      <c r="S355" s="21">
        <f t="shared" si="246"/>
        <v>4.9087499999999999E-2</v>
      </c>
      <c r="T355" s="22">
        <f t="shared" si="252"/>
        <v>0.5</v>
      </c>
      <c r="U355" s="21">
        <f t="shared" si="247"/>
        <v>7.0685999999999999E-2</v>
      </c>
      <c r="V355" s="22">
        <f t="shared" si="253"/>
        <v>0.5</v>
      </c>
      <c r="W355" s="20">
        <f t="shared" si="248"/>
        <v>3.1416000000000006E-2</v>
      </c>
      <c r="X355" s="22">
        <f t="shared" si="254"/>
        <v>1</v>
      </c>
      <c r="Y355" s="21">
        <f t="shared" si="249"/>
        <v>4.9087499999999999E-2</v>
      </c>
      <c r="Z355" s="22">
        <f t="shared" si="255"/>
        <v>1</v>
      </c>
      <c r="AA355" s="21">
        <f t="shared" si="250"/>
        <v>7.0685999999999999E-2</v>
      </c>
      <c r="AB355" s="22">
        <f t="shared" si="256"/>
        <v>1</v>
      </c>
      <c r="AC355" s="8"/>
    </row>
    <row r="356" spans="1:29" s="34" customFormat="1" x14ac:dyDescent="0.15">
      <c r="A356" s="8">
        <v>10822</v>
      </c>
      <c r="B356" s="8"/>
      <c r="C356" s="92" t="s">
        <v>604</v>
      </c>
      <c r="D356" s="94" t="s">
        <v>605</v>
      </c>
      <c r="E356" s="54">
        <v>30</v>
      </c>
      <c r="F356" s="51" t="s">
        <v>21</v>
      </c>
      <c r="G356" s="69">
        <f>ROUNDDOWN((E356*F356),1)</f>
        <v>180</v>
      </c>
      <c r="H356" s="71"/>
      <c r="I356" s="68">
        <f t="shared" si="239"/>
        <v>1432</v>
      </c>
      <c r="J356" s="43">
        <f t="shared" si="240"/>
        <v>917</v>
      </c>
      <c r="K356" s="69">
        <f t="shared" si="241"/>
        <v>637</v>
      </c>
      <c r="L356" s="70"/>
      <c r="M356" s="50">
        <f t="shared" si="242"/>
        <v>2865</v>
      </c>
      <c r="N356" s="47">
        <f t="shared" si="243"/>
        <v>1833</v>
      </c>
      <c r="O356" s="47">
        <f t="shared" si="244"/>
        <v>1273</v>
      </c>
      <c r="P356" s="23"/>
      <c r="Q356" s="21">
        <f t="shared" si="245"/>
        <v>3.1416000000000006E-2</v>
      </c>
      <c r="R356" s="22">
        <f t="shared" si="251"/>
        <v>0.5</v>
      </c>
      <c r="S356" s="21">
        <f t="shared" si="246"/>
        <v>4.9087499999999999E-2</v>
      </c>
      <c r="T356" s="22">
        <f t="shared" si="252"/>
        <v>0.5</v>
      </c>
      <c r="U356" s="21">
        <f t="shared" si="247"/>
        <v>7.0685999999999999E-2</v>
      </c>
      <c r="V356" s="22">
        <f t="shared" si="253"/>
        <v>0.5</v>
      </c>
      <c r="W356" s="20">
        <f t="shared" si="248"/>
        <v>3.1416000000000006E-2</v>
      </c>
      <c r="X356" s="22">
        <f t="shared" si="254"/>
        <v>1</v>
      </c>
      <c r="Y356" s="21">
        <f t="shared" si="249"/>
        <v>4.9087499999999999E-2</v>
      </c>
      <c r="Z356" s="22">
        <f t="shared" si="255"/>
        <v>1</v>
      </c>
      <c r="AA356" s="21">
        <f t="shared" si="250"/>
        <v>7.0685999999999999E-2</v>
      </c>
      <c r="AB356" s="22">
        <f t="shared" si="256"/>
        <v>1</v>
      </c>
      <c r="AC356" s="8"/>
    </row>
    <row r="357" spans="1:29" s="34" customFormat="1" x14ac:dyDescent="0.15">
      <c r="A357" s="8">
        <v>10822</v>
      </c>
      <c r="B357" s="8"/>
      <c r="C357" s="92" t="s">
        <v>606</v>
      </c>
      <c r="D357" s="94" t="s">
        <v>607</v>
      </c>
      <c r="E357" s="54">
        <v>36</v>
      </c>
      <c r="F357" s="51" t="s">
        <v>21</v>
      </c>
      <c r="G357" s="69">
        <f t="shared" si="238"/>
        <v>216</v>
      </c>
      <c r="H357" s="71"/>
      <c r="I357" s="68">
        <f t="shared" si="239"/>
        <v>1719</v>
      </c>
      <c r="J357" s="43">
        <f t="shared" si="240"/>
        <v>1100</v>
      </c>
      <c r="K357" s="69">
        <f t="shared" si="241"/>
        <v>764</v>
      </c>
      <c r="L357" s="70"/>
      <c r="M357" s="50">
        <f t="shared" si="242"/>
        <v>3438</v>
      </c>
      <c r="N357" s="47">
        <f t="shared" si="243"/>
        <v>2200</v>
      </c>
      <c r="O357" s="47">
        <f t="shared" si="244"/>
        <v>1528</v>
      </c>
      <c r="P357" s="23"/>
      <c r="Q357" s="21">
        <f t="shared" si="245"/>
        <v>3.1416000000000006E-2</v>
      </c>
      <c r="R357" s="22">
        <f t="shared" si="251"/>
        <v>0.5</v>
      </c>
      <c r="S357" s="21">
        <f t="shared" si="246"/>
        <v>4.9087499999999999E-2</v>
      </c>
      <c r="T357" s="22">
        <f t="shared" si="252"/>
        <v>0.5</v>
      </c>
      <c r="U357" s="21">
        <f t="shared" si="247"/>
        <v>7.0685999999999999E-2</v>
      </c>
      <c r="V357" s="22">
        <f t="shared" si="253"/>
        <v>0.5</v>
      </c>
      <c r="W357" s="20">
        <f t="shared" si="248"/>
        <v>3.1416000000000006E-2</v>
      </c>
      <c r="X357" s="22">
        <f t="shared" si="254"/>
        <v>1</v>
      </c>
      <c r="Y357" s="21">
        <f t="shared" si="249"/>
        <v>4.9087499999999999E-2</v>
      </c>
      <c r="Z357" s="22">
        <f t="shared" si="255"/>
        <v>1</v>
      </c>
      <c r="AA357" s="21">
        <f t="shared" si="250"/>
        <v>7.0685999999999999E-2</v>
      </c>
      <c r="AB357" s="22">
        <f t="shared" si="256"/>
        <v>1</v>
      </c>
      <c r="AC357" s="8"/>
    </row>
    <row r="358" spans="1:29" s="34" customFormat="1" x14ac:dyDescent="0.15">
      <c r="A358" s="8">
        <v>10822</v>
      </c>
      <c r="B358" s="8"/>
      <c r="C358" s="92" t="s">
        <v>608</v>
      </c>
      <c r="D358" s="94" t="s">
        <v>609</v>
      </c>
      <c r="E358" s="54">
        <v>4</v>
      </c>
      <c r="F358" s="51" t="s">
        <v>21</v>
      </c>
      <c r="G358" s="69">
        <f>ROUNDDOWN((E358*F358),1)</f>
        <v>24</v>
      </c>
      <c r="H358" s="71"/>
      <c r="I358" s="68">
        <f t="shared" si="239"/>
        <v>191</v>
      </c>
      <c r="J358" s="43">
        <f t="shared" si="240"/>
        <v>122</v>
      </c>
      <c r="K358" s="69">
        <f t="shared" si="241"/>
        <v>85</v>
      </c>
      <c r="L358" s="70"/>
      <c r="M358" s="50">
        <f t="shared" si="242"/>
        <v>382</v>
      </c>
      <c r="N358" s="47">
        <f t="shared" si="243"/>
        <v>244</v>
      </c>
      <c r="O358" s="47">
        <f t="shared" si="244"/>
        <v>170</v>
      </c>
      <c r="P358" s="23"/>
      <c r="Q358" s="21">
        <f t="shared" si="245"/>
        <v>3.1416000000000006E-2</v>
      </c>
      <c r="R358" s="22">
        <f t="shared" si="251"/>
        <v>0.5</v>
      </c>
      <c r="S358" s="21">
        <f t="shared" si="246"/>
        <v>4.9087499999999999E-2</v>
      </c>
      <c r="T358" s="22">
        <f t="shared" si="252"/>
        <v>0.5</v>
      </c>
      <c r="U358" s="21">
        <f t="shared" si="247"/>
        <v>7.0685999999999999E-2</v>
      </c>
      <c r="V358" s="22">
        <f t="shared" si="253"/>
        <v>0.5</v>
      </c>
      <c r="W358" s="20">
        <f t="shared" si="248"/>
        <v>3.1416000000000006E-2</v>
      </c>
      <c r="X358" s="22">
        <f t="shared" si="254"/>
        <v>1</v>
      </c>
      <c r="Y358" s="21">
        <f t="shared" si="249"/>
        <v>4.9087499999999999E-2</v>
      </c>
      <c r="Z358" s="22">
        <f t="shared" si="255"/>
        <v>1</v>
      </c>
      <c r="AA358" s="21">
        <f t="shared" si="250"/>
        <v>7.0685999999999999E-2</v>
      </c>
      <c r="AB358" s="22">
        <f t="shared" si="256"/>
        <v>1</v>
      </c>
      <c r="AC358" s="8"/>
    </row>
    <row r="359" spans="1:29" s="34" customFormat="1" x14ac:dyDescent="0.15">
      <c r="A359" s="8">
        <v>10822</v>
      </c>
      <c r="B359" s="8"/>
      <c r="C359" s="92" t="s">
        <v>610</v>
      </c>
      <c r="D359" s="94" t="s">
        <v>611</v>
      </c>
      <c r="E359" s="51" t="s">
        <v>21</v>
      </c>
      <c r="F359" s="51" t="s">
        <v>21</v>
      </c>
      <c r="G359" s="69">
        <f t="shared" si="238"/>
        <v>36</v>
      </c>
      <c r="H359" s="71"/>
      <c r="I359" s="68">
        <f t="shared" si="239"/>
        <v>286</v>
      </c>
      <c r="J359" s="43">
        <f t="shared" si="240"/>
        <v>183</v>
      </c>
      <c r="K359" s="69">
        <f t="shared" si="241"/>
        <v>127</v>
      </c>
      <c r="L359" s="70"/>
      <c r="M359" s="50">
        <f t="shared" si="242"/>
        <v>573</v>
      </c>
      <c r="N359" s="47">
        <f t="shared" si="243"/>
        <v>367</v>
      </c>
      <c r="O359" s="47">
        <f t="shared" si="244"/>
        <v>255</v>
      </c>
      <c r="P359" s="23"/>
      <c r="Q359" s="21">
        <f t="shared" si="245"/>
        <v>3.1416000000000006E-2</v>
      </c>
      <c r="R359" s="22">
        <f t="shared" si="251"/>
        <v>0.5</v>
      </c>
      <c r="S359" s="21">
        <f t="shared" si="246"/>
        <v>4.9087499999999999E-2</v>
      </c>
      <c r="T359" s="22">
        <f t="shared" si="252"/>
        <v>0.5</v>
      </c>
      <c r="U359" s="21">
        <f t="shared" si="247"/>
        <v>7.0685999999999999E-2</v>
      </c>
      <c r="V359" s="22">
        <f t="shared" si="253"/>
        <v>0.5</v>
      </c>
      <c r="W359" s="20">
        <f t="shared" si="248"/>
        <v>3.1416000000000006E-2</v>
      </c>
      <c r="X359" s="22">
        <f t="shared" si="254"/>
        <v>1</v>
      </c>
      <c r="Y359" s="21">
        <f t="shared" si="249"/>
        <v>4.9087499999999999E-2</v>
      </c>
      <c r="Z359" s="22">
        <f t="shared" si="255"/>
        <v>1</v>
      </c>
      <c r="AA359" s="21">
        <f t="shared" si="250"/>
        <v>7.0685999999999999E-2</v>
      </c>
      <c r="AB359" s="22">
        <f t="shared" si="256"/>
        <v>1</v>
      </c>
      <c r="AC359" s="8"/>
    </row>
    <row r="360" spans="1:29" s="34" customFormat="1" x14ac:dyDescent="0.15">
      <c r="A360" s="8">
        <v>10822</v>
      </c>
      <c r="B360" s="8"/>
      <c r="C360" s="92" t="s">
        <v>612</v>
      </c>
      <c r="D360" s="94" t="s">
        <v>613</v>
      </c>
      <c r="E360" s="54">
        <v>8</v>
      </c>
      <c r="F360" s="51" t="s">
        <v>21</v>
      </c>
      <c r="G360" s="69">
        <f>ROUNDDOWN((E360*F360),1)</f>
        <v>48</v>
      </c>
      <c r="H360" s="71"/>
      <c r="I360" s="68">
        <f t="shared" si="239"/>
        <v>382</v>
      </c>
      <c r="J360" s="43">
        <f t="shared" si="240"/>
        <v>244</v>
      </c>
      <c r="K360" s="69">
        <f t="shared" si="241"/>
        <v>170</v>
      </c>
      <c r="L360" s="70"/>
      <c r="M360" s="50">
        <f t="shared" si="242"/>
        <v>764</v>
      </c>
      <c r="N360" s="47">
        <f t="shared" si="243"/>
        <v>489</v>
      </c>
      <c r="O360" s="47">
        <f t="shared" si="244"/>
        <v>340</v>
      </c>
      <c r="P360" s="23"/>
      <c r="Q360" s="21">
        <f t="shared" si="245"/>
        <v>3.1416000000000006E-2</v>
      </c>
      <c r="R360" s="22">
        <f t="shared" ref="R360:R365" si="257">MINA($R$7,100%)</f>
        <v>0.5</v>
      </c>
      <c r="S360" s="21">
        <f t="shared" si="246"/>
        <v>4.9087499999999999E-2</v>
      </c>
      <c r="T360" s="22">
        <f t="shared" ref="T360:T365" si="258">MINA($T$7,100%)</f>
        <v>0.5</v>
      </c>
      <c r="U360" s="21">
        <f t="shared" si="247"/>
        <v>7.0685999999999999E-2</v>
      </c>
      <c r="V360" s="22">
        <f t="shared" ref="V360:V365" si="259">MINA($V$7,100%)</f>
        <v>0.5</v>
      </c>
      <c r="W360" s="20">
        <f t="shared" si="248"/>
        <v>3.1416000000000006E-2</v>
      </c>
      <c r="X360" s="22">
        <f t="shared" ref="X360:X365" si="260">MINA($X$7,100%)</f>
        <v>1</v>
      </c>
      <c r="Y360" s="21">
        <f t="shared" si="249"/>
        <v>4.9087499999999999E-2</v>
      </c>
      <c r="Z360" s="22">
        <f t="shared" ref="Z360:Z365" si="261">MINA($Z$7,100%)</f>
        <v>1</v>
      </c>
      <c r="AA360" s="21">
        <f t="shared" si="250"/>
        <v>7.0685999999999999E-2</v>
      </c>
      <c r="AB360" s="22">
        <f t="shared" ref="AB360:AB365" si="262">MINA($AB$7,100%)</f>
        <v>1</v>
      </c>
      <c r="AC360" s="8"/>
    </row>
    <row r="361" spans="1:29" s="34" customFormat="1" x14ac:dyDescent="0.15">
      <c r="A361" s="8">
        <v>10822</v>
      </c>
      <c r="B361" s="8"/>
      <c r="C361" s="92" t="s">
        <v>614</v>
      </c>
      <c r="D361" s="94" t="s">
        <v>615</v>
      </c>
      <c r="E361" s="51" t="s">
        <v>526</v>
      </c>
      <c r="F361" s="51" t="s">
        <v>21</v>
      </c>
      <c r="G361" s="69">
        <f t="shared" si="238"/>
        <v>54</v>
      </c>
      <c r="H361" s="71"/>
      <c r="I361" s="68">
        <f t="shared" si="239"/>
        <v>430</v>
      </c>
      <c r="J361" s="43">
        <f t="shared" si="240"/>
        <v>275</v>
      </c>
      <c r="K361" s="69">
        <f t="shared" si="241"/>
        <v>191</v>
      </c>
      <c r="L361" s="70"/>
      <c r="M361" s="50">
        <f t="shared" si="242"/>
        <v>859</v>
      </c>
      <c r="N361" s="47">
        <f t="shared" si="243"/>
        <v>550</v>
      </c>
      <c r="O361" s="47">
        <f t="shared" si="244"/>
        <v>382</v>
      </c>
      <c r="P361" s="23"/>
      <c r="Q361" s="21">
        <f t="shared" si="245"/>
        <v>3.1416000000000006E-2</v>
      </c>
      <c r="R361" s="22">
        <f t="shared" si="257"/>
        <v>0.5</v>
      </c>
      <c r="S361" s="21">
        <f t="shared" si="246"/>
        <v>4.9087499999999999E-2</v>
      </c>
      <c r="T361" s="22">
        <f t="shared" si="258"/>
        <v>0.5</v>
      </c>
      <c r="U361" s="21">
        <f t="shared" si="247"/>
        <v>7.0685999999999999E-2</v>
      </c>
      <c r="V361" s="22">
        <f t="shared" si="259"/>
        <v>0.5</v>
      </c>
      <c r="W361" s="20">
        <f t="shared" si="248"/>
        <v>3.1416000000000006E-2</v>
      </c>
      <c r="X361" s="22">
        <f t="shared" si="260"/>
        <v>1</v>
      </c>
      <c r="Y361" s="21">
        <f t="shared" si="249"/>
        <v>4.9087499999999999E-2</v>
      </c>
      <c r="Z361" s="22">
        <f t="shared" si="261"/>
        <v>1</v>
      </c>
      <c r="AA361" s="21">
        <f t="shared" si="250"/>
        <v>7.0685999999999999E-2</v>
      </c>
      <c r="AB361" s="22">
        <f t="shared" si="262"/>
        <v>1</v>
      </c>
      <c r="AC361" s="8"/>
    </row>
    <row r="362" spans="1:29" s="34" customFormat="1" x14ac:dyDescent="0.15">
      <c r="A362" s="8">
        <v>10822</v>
      </c>
      <c r="B362" s="8"/>
      <c r="C362" s="92" t="s">
        <v>616</v>
      </c>
      <c r="D362" s="94" t="s">
        <v>617</v>
      </c>
      <c r="E362" s="54">
        <v>10</v>
      </c>
      <c r="F362" s="51" t="s">
        <v>21</v>
      </c>
      <c r="G362" s="69">
        <f>ROUNDDOWN((E362*F362),1)</f>
        <v>60</v>
      </c>
      <c r="H362" s="71"/>
      <c r="I362" s="68">
        <f t="shared" si="239"/>
        <v>477</v>
      </c>
      <c r="J362" s="43">
        <f t="shared" si="240"/>
        <v>306</v>
      </c>
      <c r="K362" s="69">
        <f t="shared" si="241"/>
        <v>212</v>
      </c>
      <c r="L362" s="70"/>
      <c r="M362" s="50">
        <f t="shared" si="242"/>
        <v>955</v>
      </c>
      <c r="N362" s="47">
        <f t="shared" si="243"/>
        <v>611</v>
      </c>
      <c r="O362" s="47">
        <f t="shared" si="244"/>
        <v>424</v>
      </c>
      <c r="P362" s="23"/>
      <c r="Q362" s="21">
        <f t="shared" si="245"/>
        <v>3.1416000000000006E-2</v>
      </c>
      <c r="R362" s="22">
        <f t="shared" si="257"/>
        <v>0.5</v>
      </c>
      <c r="S362" s="21">
        <f t="shared" si="246"/>
        <v>4.9087499999999999E-2</v>
      </c>
      <c r="T362" s="22">
        <f t="shared" si="258"/>
        <v>0.5</v>
      </c>
      <c r="U362" s="21">
        <f t="shared" si="247"/>
        <v>7.0685999999999999E-2</v>
      </c>
      <c r="V362" s="22">
        <f t="shared" si="259"/>
        <v>0.5</v>
      </c>
      <c r="W362" s="20">
        <f t="shared" si="248"/>
        <v>3.1416000000000006E-2</v>
      </c>
      <c r="X362" s="22">
        <f t="shared" si="260"/>
        <v>1</v>
      </c>
      <c r="Y362" s="21">
        <f t="shared" si="249"/>
        <v>4.9087499999999999E-2</v>
      </c>
      <c r="Z362" s="22">
        <f t="shared" si="261"/>
        <v>1</v>
      </c>
      <c r="AA362" s="21">
        <f t="shared" si="250"/>
        <v>7.0685999999999999E-2</v>
      </c>
      <c r="AB362" s="22">
        <f t="shared" si="262"/>
        <v>1</v>
      </c>
      <c r="AC362" s="8"/>
    </row>
    <row r="363" spans="1:29" s="34" customFormat="1" x14ac:dyDescent="0.15">
      <c r="A363" s="8">
        <v>10822</v>
      </c>
      <c r="B363" s="8"/>
      <c r="C363" s="92" t="s">
        <v>618</v>
      </c>
      <c r="D363" s="94" t="s">
        <v>619</v>
      </c>
      <c r="E363" s="51" t="s">
        <v>529</v>
      </c>
      <c r="F363" s="51" t="s">
        <v>21</v>
      </c>
      <c r="G363" s="69">
        <f>ROUNDDOWN((E363*F363),1)</f>
        <v>72</v>
      </c>
      <c r="H363" s="71"/>
      <c r="I363" s="68">
        <f t="shared" si="239"/>
        <v>573</v>
      </c>
      <c r="J363" s="43">
        <f t="shared" si="240"/>
        <v>367</v>
      </c>
      <c r="K363" s="69">
        <f t="shared" si="241"/>
        <v>255</v>
      </c>
      <c r="L363" s="70"/>
      <c r="M363" s="50">
        <f t="shared" si="242"/>
        <v>1146</v>
      </c>
      <c r="N363" s="47">
        <f t="shared" si="243"/>
        <v>733</v>
      </c>
      <c r="O363" s="47">
        <f t="shared" si="244"/>
        <v>509</v>
      </c>
      <c r="P363" s="23"/>
      <c r="Q363" s="21">
        <f t="shared" si="245"/>
        <v>3.1416000000000006E-2</v>
      </c>
      <c r="R363" s="22">
        <f t="shared" si="257"/>
        <v>0.5</v>
      </c>
      <c r="S363" s="21">
        <f t="shared" si="246"/>
        <v>4.9087499999999999E-2</v>
      </c>
      <c r="T363" s="22">
        <f t="shared" si="258"/>
        <v>0.5</v>
      </c>
      <c r="U363" s="21">
        <f t="shared" si="247"/>
        <v>7.0685999999999999E-2</v>
      </c>
      <c r="V363" s="22">
        <f t="shared" si="259"/>
        <v>0.5</v>
      </c>
      <c r="W363" s="20">
        <f t="shared" si="248"/>
        <v>3.1416000000000006E-2</v>
      </c>
      <c r="X363" s="22">
        <f t="shared" si="260"/>
        <v>1</v>
      </c>
      <c r="Y363" s="21">
        <f t="shared" si="249"/>
        <v>4.9087499999999999E-2</v>
      </c>
      <c r="Z363" s="22">
        <f t="shared" si="261"/>
        <v>1</v>
      </c>
      <c r="AA363" s="21">
        <f t="shared" si="250"/>
        <v>7.0685999999999999E-2</v>
      </c>
      <c r="AB363" s="22">
        <f t="shared" si="262"/>
        <v>1</v>
      </c>
      <c r="AC363" s="8"/>
    </row>
    <row r="364" spans="1:29" s="34" customFormat="1" x14ac:dyDescent="0.15">
      <c r="A364" s="8">
        <v>10822</v>
      </c>
      <c r="B364" s="8"/>
      <c r="C364" s="92" t="s">
        <v>620</v>
      </c>
      <c r="D364" s="94" t="s">
        <v>621</v>
      </c>
      <c r="E364" s="51" t="s">
        <v>532</v>
      </c>
      <c r="F364" s="51" t="s">
        <v>21</v>
      </c>
      <c r="G364" s="69">
        <f t="shared" si="238"/>
        <v>90</v>
      </c>
      <c r="H364" s="71"/>
      <c r="I364" s="68">
        <f t="shared" si="239"/>
        <v>716</v>
      </c>
      <c r="J364" s="43">
        <f t="shared" si="240"/>
        <v>458</v>
      </c>
      <c r="K364" s="69">
        <f t="shared" si="241"/>
        <v>318</v>
      </c>
      <c r="L364" s="70"/>
      <c r="M364" s="50">
        <f t="shared" si="242"/>
        <v>1432</v>
      </c>
      <c r="N364" s="47">
        <f t="shared" si="243"/>
        <v>917</v>
      </c>
      <c r="O364" s="47">
        <f t="shared" si="244"/>
        <v>637</v>
      </c>
      <c r="P364" s="23"/>
      <c r="Q364" s="21">
        <f t="shared" si="245"/>
        <v>3.1416000000000006E-2</v>
      </c>
      <c r="R364" s="22">
        <f t="shared" si="257"/>
        <v>0.5</v>
      </c>
      <c r="S364" s="21">
        <f t="shared" si="246"/>
        <v>4.9087499999999999E-2</v>
      </c>
      <c r="T364" s="22">
        <f t="shared" si="258"/>
        <v>0.5</v>
      </c>
      <c r="U364" s="21">
        <f t="shared" si="247"/>
        <v>7.0685999999999999E-2</v>
      </c>
      <c r="V364" s="22">
        <f t="shared" si="259"/>
        <v>0.5</v>
      </c>
      <c r="W364" s="20">
        <f t="shared" si="248"/>
        <v>3.1416000000000006E-2</v>
      </c>
      <c r="X364" s="22">
        <f t="shared" si="260"/>
        <v>1</v>
      </c>
      <c r="Y364" s="21">
        <f t="shared" si="249"/>
        <v>4.9087499999999999E-2</v>
      </c>
      <c r="Z364" s="22">
        <f t="shared" si="261"/>
        <v>1</v>
      </c>
      <c r="AA364" s="21">
        <f t="shared" si="250"/>
        <v>7.0685999999999999E-2</v>
      </c>
      <c r="AB364" s="22">
        <f t="shared" si="262"/>
        <v>1</v>
      </c>
      <c r="AC364" s="8"/>
    </row>
    <row r="365" spans="1:29" s="34" customFormat="1" x14ac:dyDescent="0.15">
      <c r="A365" s="8">
        <v>10822</v>
      </c>
      <c r="B365" s="8"/>
      <c r="C365" s="92" t="s">
        <v>622</v>
      </c>
      <c r="D365" s="94" t="s">
        <v>623</v>
      </c>
      <c r="E365" s="51" t="s">
        <v>535</v>
      </c>
      <c r="F365" s="51" t="s">
        <v>21</v>
      </c>
      <c r="G365" s="69">
        <f t="shared" si="238"/>
        <v>108</v>
      </c>
      <c r="H365" s="71"/>
      <c r="I365" s="68">
        <f t="shared" si="239"/>
        <v>859</v>
      </c>
      <c r="J365" s="43">
        <f t="shared" si="240"/>
        <v>550</v>
      </c>
      <c r="K365" s="69">
        <f t="shared" si="241"/>
        <v>382</v>
      </c>
      <c r="L365" s="70"/>
      <c r="M365" s="50">
        <f t="shared" si="242"/>
        <v>1719</v>
      </c>
      <c r="N365" s="47">
        <f t="shared" si="243"/>
        <v>1100</v>
      </c>
      <c r="O365" s="47">
        <f t="shared" si="244"/>
        <v>764</v>
      </c>
      <c r="P365" s="23"/>
      <c r="Q365" s="21">
        <f t="shared" si="245"/>
        <v>3.1416000000000006E-2</v>
      </c>
      <c r="R365" s="22">
        <f t="shared" si="257"/>
        <v>0.5</v>
      </c>
      <c r="S365" s="21">
        <f t="shared" si="246"/>
        <v>4.9087499999999999E-2</v>
      </c>
      <c r="T365" s="22">
        <f t="shared" si="258"/>
        <v>0.5</v>
      </c>
      <c r="U365" s="21">
        <f t="shared" si="247"/>
        <v>7.0685999999999999E-2</v>
      </c>
      <c r="V365" s="22">
        <f t="shared" si="259"/>
        <v>0.5</v>
      </c>
      <c r="W365" s="20">
        <f t="shared" si="248"/>
        <v>3.1416000000000006E-2</v>
      </c>
      <c r="X365" s="22">
        <f t="shared" si="260"/>
        <v>1</v>
      </c>
      <c r="Y365" s="21">
        <f t="shared" si="249"/>
        <v>4.9087499999999999E-2</v>
      </c>
      <c r="Z365" s="22">
        <f t="shared" si="261"/>
        <v>1</v>
      </c>
      <c r="AA365" s="21">
        <f t="shared" si="250"/>
        <v>7.0685999999999999E-2</v>
      </c>
      <c r="AB365" s="22">
        <f t="shared" si="262"/>
        <v>1</v>
      </c>
      <c r="AC365" s="8"/>
    </row>
    <row r="366" spans="1:29" s="34" customFormat="1" x14ac:dyDescent="0.15">
      <c r="A366" s="8">
        <v>11252</v>
      </c>
      <c r="B366" s="8"/>
      <c r="C366" s="92" t="s">
        <v>624</v>
      </c>
      <c r="D366" s="94" t="s">
        <v>625</v>
      </c>
      <c r="E366" s="51" t="s">
        <v>601</v>
      </c>
      <c r="F366" s="51" t="s">
        <v>21</v>
      </c>
      <c r="G366" s="69">
        <f t="shared" si="238"/>
        <v>120</v>
      </c>
      <c r="H366" s="71"/>
      <c r="I366" s="68">
        <f t="shared" si="239"/>
        <v>955</v>
      </c>
      <c r="J366" s="43">
        <f t="shared" si="240"/>
        <v>611</v>
      </c>
      <c r="K366" s="69">
        <f t="shared" si="241"/>
        <v>424</v>
      </c>
      <c r="L366" s="70"/>
      <c r="M366" s="50">
        <f t="shared" si="242"/>
        <v>1910</v>
      </c>
      <c r="N366" s="47">
        <f t="shared" si="243"/>
        <v>1222</v>
      </c>
      <c r="O366" s="47">
        <f t="shared" si="244"/>
        <v>849</v>
      </c>
      <c r="P366" s="23"/>
      <c r="Q366" s="21">
        <f t="shared" si="245"/>
        <v>3.1416000000000006E-2</v>
      </c>
      <c r="R366" s="22">
        <f t="shared" ref="R366:R399" si="263">MINA($R$7,100%)</f>
        <v>0.5</v>
      </c>
      <c r="S366" s="21">
        <f t="shared" si="246"/>
        <v>4.9087499999999999E-2</v>
      </c>
      <c r="T366" s="22">
        <f t="shared" ref="T366:T399" si="264">MINA($T$7,100%)</f>
        <v>0.5</v>
      </c>
      <c r="U366" s="21">
        <f t="shared" si="247"/>
        <v>7.0685999999999999E-2</v>
      </c>
      <c r="V366" s="22">
        <f t="shared" ref="V366:V399" si="265">MINA($V$7,100%)</f>
        <v>0.5</v>
      </c>
      <c r="W366" s="20">
        <f t="shared" si="248"/>
        <v>3.1416000000000006E-2</v>
      </c>
      <c r="X366" s="22">
        <f t="shared" ref="X366:X399" si="266">MINA($X$7,100%)</f>
        <v>1</v>
      </c>
      <c r="Y366" s="21">
        <f t="shared" si="249"/>
        <v>4.9087499999999999E-2</v>
      </c>
      <c r="Z366" s="22">
        <f t="shared" ref="Z366:Z399" si="267">MINA($Z$7,100%)</f>
        <v>1</v>
      </c>
      <c r="AA366" s="21">
        <f t="shared" si="250"/>
        <v>7.0685999999999999E-2</v>
      </c>
      <c r="AB366" s="22">
        <f t="shared" ref="AB366:AB399" si="268">MINA($AB$7,100%)</f>
        <v>1</v>
      </c>
      <c r="AC366" s="8"/>
    </row>
    <row r="367" spans="1:29" x14ac:dyDescent="0.15">
      <c r="A367" s="1">
        <v>11252</v>
      </c>
      <c r="C367" s="92" t="s">
        <v>626</v>
      </c>
      <c r="D367" s="94" t="s">
        <v>627</v>
      </c>
      <c r="E367" s="51" t="s">
        <v>538</v>
      </c>
      <c r="F367" s="51" t="s">
        <v>21</v>
      </c>
      <c r="G367" s="69">
        <f>ROUNDDOWN((E367*F367),1)</f>
        <v>144</v>
      </c>
      <c r="H367" s="71"/>
      <c r="I367" s="68">
        <f t="shared" si="239"/>
        <v>1146</v>
      </c>
      <c r="J367" s="43">
        <f t="shared" si="240"/>
        <v>733</v>
      </c>
      <c r="K367" s="69">
        <f t="shared" si="241"/>
        <v>509</v>
      </c>
      <c r="L367" s="70"/>
      <c r="M367" s="50">
        <f t="shared" si="242"/>
        <v>2292</v>
      </c>
      <c r="N367" s="47">
        <f t="shared" si="243"/>
        <v>1467</v>
      </c>
      <c r="O367" s="47">
        <f t="shared" si="244"/>
        <v>1019</v>
      </c>
      <c r="P367" s="23"/>
      <c r="Q367" s="2">
        <f t="shared" si="245"/>
        <v>3.1416000000000006E-2</v>
      </c>
      <c r="R367" s="13">
        <f t="shared" si="263"/>
        <v>0.5</v>
      </c>
      <c r="S367" s="2">
        <f t="shared" si="246"/>
        <v>4.9087499999999999E-2</v>
      </c>
      <c r="T367" s="13">
        <f t="shared" si="264"/>
        <v>0.5</v>
      </c>
      <c r="U367" s="2">
        <f t="shared" si="247"/>
        <v>7.0685999999999999E-2</v>
      </c>
      <c r="V367" s="13">
        <f t="shared" si="265"/>
        <v>0.5</v>
      </c>
      <c r="W367" s="20">
        <f t="shared" si="248"/>
        <v>3.1416000000000006E-2</v>
      </c>
      <c r="X367" s="22">
        <f t="shared" si="266"/>
        <v>1</v>
      </c>
      <c r="Y367" s="21">
        <f t="shared" si="249"/>
        <v>4.9087499999999999E-2</v>
      </c>
      <c r="Z367" s="22">
        <f t="shared" si="267"/>
        <v>1</v>
      </c>
      <c r="AA367" s="21">
        <f t="shared" si="250"/>
        <v>7.0685999999999999E-2</v>
      </c>
      <c r="AB367" s="22">
        <f t="shared" si="268"/>
        <v>1</v>
      </c>
    </row>
    <row r="368" spans="1:29" x14ac:dyDescent="0.15">
      <c r="A368" s="1">
        <v>11252</v>
      </c>
      <c r="C368" s="92" t="s">
        <v>628</v>
      </c>
      <c r="D368" s="94" t="s">
        <v>629</v>
      </c>
      <c r="E368" s="54">
        <v>30</v>
      </c>
      <c r="F368" s="51" t="s">
        <v>21</v>
      </c>
      <c r="G368" s="69">
        <f>ROUNDDOWN((E368*F368),1)</f>
        <v>180</v>
      </c>
      <c r="H368" s="71"/>
      <c r="I368" s="68">
        <f t="shared" si="239"/>
        <v>1432</v>
      </c>
      <c r="J368" s="43">
        <f t="shared" si="240"/>
        <v>917</v>
      </c>
      <c r="K368" s="69">
        <f t="shared" si="241"/>
        <v>637</v>
      </c>
      <c r="L368" s="70"/>
      <c r="M368" s="50">
        <f t="shared" si="242"/>
        <v>2865</v>
      </c>
      <c r="N368" s="47">
        <f t="shared" si="243"/>
        <v>1833</v>
      </c>
      <c r="O368" s="47">
        <f t="shared" si="244"/>
        <v>1273</v>
      </c>
      <c r="P368" s="23"/>
      <c r="Q368" s="2">
        <f t="shared" si="245"/>
        <v>3.1416000000000006E-2</v>
      </c>
      <c r="R368" s="13">
        <f t="shared" si="263"/>
        <v>0.5</v>
      </c>
      <c r="S368" s="2">
        <f t="shared" si="246"/>
        <v>4.9087499999999999E-2</v>
      </c>
      <c r="T368" s="13">
        <f t="shared" si="264"/>
        <v>0.5</v>
      </c>
      <c r="U368" s="2">
        <f t="shared" si="247"/>
        <v>7.0685999999999999E-2</v>
      </c>
      <c r="V368" s="13">
        <f t="shared" si="265"/>
        <v>0.5</v>
      </c>
      <c r="W368" s="20">
        <f t="shared" si="248"/>
        <v>3.1416000000000006E-2</v>
      </c>
      <c r="X368" s="22">
        <f t="shared" si="266"/>
        <v>1</v>
      </c>
      <c r="Y368" s="21">
        <f t="shared" si="249"/>
        <v>4.9087499999999999E-2</v>
      </c>
      <c r="Z368" s="22">
        <f t="shared" si="267"/>
        <v>1</v>
      </c>
      <c r="AA368" s="21">
        <f t="shared" si="250"/>
        <v>7.0685999999999999E-2</v>
      </c>
      <c r="AB368" s="22">
        <f t="shared" si="268"/>
        <v>1</v>
      </c>
    </row>
    <row r="369" spans="1:28" x14ac:dyDescent="0.15">
      <c r="A369" s="1">
        <v>11252</v>
      </c>
      <c r="C369" s="92" t="s">
        <v>630</v>
      </c>
      <c r="D369" s="94" t="s">
        <v>631</v>
      </c>
      <c r="E369" s="54">
        <v>36</v>
      </c>
      <c r="F369" s="51" t="s">
        <v>21</v>
      </c>
      <c r="G369" s="69">
        <f t="shared" si="238"/>
        <v>216</v>
      </c>
      <c r="H369" s="71"/>
      <c r="I369" s="68">
        <f t="shared" si="239"/>
        <v>1719</v>
      </c>
      <c r="J369" s="43">
        <f t="shared" si="240"/>
        <v>1100</v>
      </c>
      <c r="K369" s="69">
        <f t="shared" si="241"/>
        <v>764</v>
      </c>
      <c r="L369" s="70"/>
      <c r="M369" s="50">
        <f t="shared" si="242"/>
        <v>3438</v>
      </c>
      <c r="N369" s="47">
        <f t="shared" si="243"/>
        <v>2200</v>
      </c>
      <c r="O369" s="47">
        <f t="shared" si="244"/>
        <v>1528</v>
      </c>
      <c r="P369" s="23"/>
      <c r="Q369" s="2">
        <f t="shared" si="245"/>
        <v>3.1416000000000006E-2</v>
      </c>
      <c r="R369" s="13">
        <f t="shared" si="263"/>
        <v>0.5</v>
      </c>
      <c r="S369" s="2">
        <f t="shared" si="246"/>
        <v>4.9087499999999999E-2</v>
      </c>
      <c r="T369" s="13">
        <f t="shared" si="264"/>
        <v>0.5</v>
      </c>
      <c r="U369" s="2">
        <f t="shared" si="247"/>
        <v>7.0685999999999999E-2</v>
      </c>
      <c r="V369" s="13">
        <f t="shared" si="265"/>
        <v>0.5</v>
      </c>
      <c r="W369" s="20">
        <f t="shared" si="248"/>
        <v>3.1416000000000006E-2</v>
      </c>
      <c r="X369" s="22">
        <f t="shared" si="266"/>
        <v>1</v>
      </c>
      <c r="Y369" s="21">
        <f t="shared" si="249"/>
        <v>4.9087499999999999E-2</v>
      </c>
      <c r="Z369" s="22">
        <f t="shared" si="267"/>
        <v>1</v>
      </c>
      <c r="AA369" s="21">
        <f t="shared" si="250"/>
        <v>7.0685999999999999E-2</v>
      </c>
      <c r="AB369" s="22">
        <f t="shared" si="268"/>
        <v>1</v>
      </c>
    </row>
    <row r="370" spans="1:28" x14ac:dyDescent="0.15">
      <c r="A370" s="1">
        <v>11252</v>
      </c>
      <c r="C370" s="92" t="s">
        <v>632</v>
      </c>
      <c r="D370" s="94" t="s">
        <v>633</v>
      </c>
      <c r="E370" s="54">
        <v>4</v>
      </c>
      <c r="F370" s="51" t="s">
        <v>21</v>
      </c>
      <c r="G370" s="69">
        <f>ROUNDDOWN((E370*F370),1)</f>
        <v>24</v>
      </c>
      <c r="H370" s="71"/>
      <c r="I370" s="68">
        <f t="shared" si="239"/>
        <v>191</v>
      </c>
      <c r="J370" s="43">
        <f t="shared" si="240"/>
        <v>122</v>
      </c>
      <c r="K370" s="69">
        <f t="shared" si="241"/>
        <v>85</v>
      </c>
      <c r="L370" s="70"/>
      <c r="M370" s="50">
        <f t="shared" si="242"/>
        <v>382</v>
      </c>
      <c r="N370" s="47">
        <f t="shared" si="243"/>
        <v>244</v>
      </c>
      <c r="O370" s="47">
        <f t="shared" si="244"/>
        <v>170</v>
      </c>
      <c r="P370" s="23"/>
      <c r="Q370" s="2">
        <f t="shared" si="245"/>
        <v>3.1416000000000006E-2</v>
      </c>
      <c r="R370" s="13">
        <f t="shared" si="263"/>
        <v>0.5</v>
      </c>
      <c r="S370" s="2">
        <f t="shared" si="246"/>
        <v>4.9087499999999999E-2</v>
      </c>
      <c r="T370" s="13">
        <f t="shared" si="264"/>
        <v>0.5</v>
      </c>
      <c r="U370" s="2">
        <f t="shared" si="247"/>
        <v>7.0685999999999999E-2</v>
      </c>
      <c r="V370" s="13">
        <f t="shared" si="265"/>
        <v>0.5</v>
      </c>
      <c r="W370" s="20">
        <f t="shared" si="248"/>
        <v>3.1416000000000006E-2</v>
      </c>
      <c r="X370" s="22">
        <f t="shared" si="266"/>
        <v>1</v>
      </c>
      <c r="Y370" s="21">
        <f t="shared" si="249"/>
        <v>4.9087499999999999E-2</v>
      </c>
      <c r="Z370" s="22">
        <f t="shared" si="267"/>
        <v>1</v>
      </c>
      <c r="AA370" s="21">
        <f t="shared" si="250"/>
        <v>7.0685999999999999E-2</v>
      </c>
      <c r="AB370" s="22">
        <f t="shared" si="268"/>
        <v>1</v>
      </c>
    </row>
    <row r="371" spans="1:28" x14ac:dyDescent="0.15">
      <c r="A371" s="1">
        <v>11252</v>
      </c>
      <c r="C371" s="92" t="s">
        <v>634</v>
      </c>
      <c r="D371" s="94" t="s">
        <v>635</v>
      </c>
      <c r="E371" s="54">
        <v>6</v>
      </c>
      <c r="F371" s="51" t="s">
        <v>21</v>
      </c>
      <c r="G371" s="69">
        <f>ROUNDDOWN((E371*F371),1)</f>
        <v>36</v>
      </c>
      <c r="H371" s="71"/>
      <c r="I371" s="68">
        <f t="shared" si="239"/>
        <v>286</v>
      </c>
      <c r="J371" s="43">
        <f t="shared" si="240"/>
        <v>183</v>
      </c>
      <c r="K371" s="69">
        <f t="shared" si="241"/>
        <v>127</v>
      </c>
      <c r="L371" s="70"/>
      <c r="M371" s="50">
        <f t="shared" si="242"/>
        <v>573</v>
      </c>
      <c r="N371" s="47">
        <f t="shared" si="243"/>
        <v>367</v>
      </c>
      <c r="O371" s="47">
        <f t="shared" si="244"/>
        <v>255</v>
      </c>
      <c r="P371" s="23"/>
      <c r="Q371" s="2">
        <f t="shared" si="245"/>
        <v>3.1416000000000006E-2</v>
      </c>
      <c r="R371" s="13">
        <f t="shared" si="263"/>
        <v>0.5</v>
      </c>
      <c r="S371" s="2">
        <f t="shared" si="246"/>
        <v>4.9087499999999999E-2</v>
      </c>
      <c r="T371" s="13">
        <f t="shared" si="264"/>
        <v>0.5</v>
      </c>
      <c r="U371" s="2">
        <f t="shared" si="247"/>
        <v>7.0685999999999999E-2</v>
      </c>
      <c r="V371" s="13">
        <f t="shared" si="265"/>
        <v>0.5</v>
      </c>
      <c r="W371" s="20">
        <f t="shared" si="248"/>
        <v>3.1416000000000006E-2</v>
      </c>
      <c r="X371" s="22">
        <f t="shared" si="266"/>
        <v>1</v>
      </c>
      <c r="Y371" s="21">
        <f t="shared" si="249"/>
        <v>4.9087499999999999E-2</v>
      </c>
      <c r="Z371" s="22">
        <f t="shared" si="267"/>
        <v>1</v>
      </c>
      <c r="AA371" s="21">
        <f t="shared" si="250"/>
        <v>7.0685999999999999E-2</v>
      </c>
      <c r="AB371" s="22">
        <f t="shared" si="268"/>
        <v>1</v>
      </c>
    </row>
    <row r="372" spans="1:28" x14ac:dyDescent="0.15">
      <c r="A372" s="1">
        <v>11252</v>
      </c>
      <c r="C372" s="92" t="s">
        <v>636</v>
      </c>
      <c r="D372" s="94" t="s">
        <v>637</v>
      </c>
      <c r="E372" s="54">
        <v>8</v>
      </c>
      <c r="F372" s="51" t="s">
        <v>21</v>
      </c>
      <c r="G372" s="69">
        <f t="shared" si="238"/>
        <v>48</v>
      </c>
      <c r="H372" s="71"/>
      <c r="I372" s="68">
        <f t="shared" si="239"/>
        <v>382</v>
      </c>
      <c r="J372" s="43">
        <f t="shared" si="240"/>
        <v>244</v>
      </c>
      <c r="K372" s="69">
        <f t="shared" si="241"/>
        <v>170</v>
      </c>
      <c r="L372" s="70"/>
      <c r="M372" s="50">
        <f t="shared" si="242"/>
        <v>764</v>
      </c>
      <c r="N372" s="47">
        <f t="shared" si="243"/>
        <v>489</v>
      </c>
      <c r="O372" s="47">
        <f t="shared" si="244"/>
        <v>340</v>
      </c>
      <c r="P372" s="23"/>
      <c r="Q372" s="2">
        <f t="shared" si="245"/>
        <v>3.1416000000000006E-2</v>
      </c>
      <c r="R372" s="13">
        <f t="shared" si="263"/>
        <v>0.5</v>
      </c>
      <c r="S372" s="2">
        <f t="shared" si="246"/>
        <v>4.9087499999999999E-2</v>
      </c>
      <c r="T372" s="13">
        <f t="shared" si="264"/>
        <v>0.5</v>
      </c>
      <c r="U372" s="2">
        <f t="shared" si="247"/>
        <v>7.0685999999999999E-2</v>
      </c>
      <c r="V372" s="13">
        <f t="shared" si="265"/>
        <v>0.5</v>
      </c>
      <c r="W372" s="20">
        <f t="shared" si="248"/>
        <v>3.1416000000000006E-2</v>
      </c>
      <c r="X372" s="22">
        <f t="shared" si="266"/>
        <v>1</v>
      </c>
      <c r="Y372" s="21">
        <f t="shared" si="249"/>
        <v>4.9087499999999999E-2</v>
      </c>
      <c r="Z372" s="22">
        <f t="shared" si="267"/>
        <v>1</v>
      </c>
      <c r="AA372" s="21">
        <f t="shared" si="250"/>
        <v>7.0685999999999999E-2</v>
      </c>
      <c r="AB372" s="22">
        <f t="shared" si="268"/>
        <v>1</v>
      </c>
    </row>
    <row r="373" spans="1:28" x14ac:dyDescent="0.15">
      <c r="A373" s="1">
        <v>11252</v>
      </c>
      <c r="C373" s="92" t="s">
        <v>638</v>
      </c>
      <c r="D373" s="94" t="s">
        <v>639</v>
      </c>
      <c r="E373" s="51" t="s">
        <v>526</v>
      </c>
      <c r="F373" s="51" t="s">
        <v>21</v>
      </c>
      <c r="G373" s="69">
        <f>ROUNDDOWN((E373*F373),1)</f>
        <v>54</v>
      </c>
      <c r="H373" s="71"/>
      <c r="I373" s="68">
        <f t="shared" si="239"/>
        <v>430</v>
      </c>
      <c r="J373" s="43">
        <f t="shared" si="240"/>
        <v>275</v>
      </c>
      <c r="K373" s="69">
        <f t="shared" si="241"/>
        <v>191</v>
      </c>
      <c r="L373" s="70"/>
      <c r="M373" s="50">
        <f t="shared" si="242"/>
        <v>859</v>
      </c>
      <c r="N373" s="47">
        <f t="shared" si="243"/>
        <v>550</v>
      </c>
      <c r="O373" s="47">
        <f t="shared" si="244"/>
        <v>382</v>
      </c>
      <c r="P373" s="23"/>
      <c r="Q373" s="2">
        <f t="shared" si="245"/>
        <v>3.1416000000000006E-2</v>
      </c>
      <c r="R373" s="13">
        <f t="shared" si="263"/>
        <v>0.5</v>
      </c>
      <c r="S373" s="2">
        <f t="shared" si="246"/>
        <v>4.9087499999999999E-2</v>
      </c>
      <c r="T373" s="13">
        <f t="shared" si="264"/>
        <v>0.5</v>
      </c>
      <c r="U373" s="2">
        <f t="shared" si="247"/>
        <v>7.0685999999999999E-2</v>
      </c>
      <c r="V373" s="13">
        <f t="shared" si="265"/>
        <v>0.5</v>
      </c>
      <c r="W373" s="20">
        <f t="shared" si="248"/>
        <v>3.1416000000000006E-2</v>
      </c>
      <c r="X373" s="22">
        <f t="shared" si="266"/>
        <v>1</v>
      </c>
      <c r="Y373" s="21">
        <f t="shared" si="249"/>
        <v>4.9087499999999999E-2</v>
      </c>
      <c r="Z373" s="22">
        <f t="shared" si="267"/>
        <v>1</v>
      </c>
      <c r="AA373" s="21">
        <f t="shared" si="250"/>
        <v>7.0685999999999999E-2</v>
      </c>
      <c r="AB373" s="22">
        <f t="shared" si="268"/>
        <v>1</v>
      </c>
    </row>
    <row r="374" spans="1:28" x14ac:dyDescent="0.15">
      <c r="A374" s="1">
        <v>11275</v>
      </c>
      <c r="C374" s="92" t="s">
        <v>638</v>
      </c>
      <c r="D374" s="94" t="s">
        <v>639</v>
      </c>
      <c r="E374" s="51" t="s">
        <v>526</v>
      </c>
      <c r="F374" s="51" t="s">
        <v>21</v>
      </c>
      <c r="G374" s="69">
        <f t="shared" si="238"/>
        <v>54</v>
      </c>
      <c r="H374" s="71"/>
      <c r="I374" s="68">
        <f t="shared" si="239"/>
        <v>430</v>
      </c>
      <c r="J374" s="43">
        <f t="shared" si="240"/>
        <v>275</v>
      </c>
      <c r="K374" s="69">
        <f t="shared" si="241"/>
        <v>191</v>
      </c>
      <c r="L374" s="70"/>
      <c r="M374" s="50">
        <f t="shared" si="242"/>
        <v>859</v>
      </c>
      <c r="N374" s="47">
        <f t="shared" si="243"/>
        <v>550</v>
      </c>
      <c r="O374" s="47">
        <f t="shared" si="244"/>
        <v>382</v>
      </c>
      <c r="P374" s="23"/>
      <c r="Q374" s="2">
        <f t="shared" si="245"/>
        <v>3.1416000000000006E-2</v>
      </c>
      <c r="R374" s="13">
        <f t="shared" si="263"/>
        <v>0.5</v>
      </c>
      <c r="S374" s="2">
        <f t="shared" si="246"/>
        <v>4.9087499999999999E-2</v>
      </c>
      <c r="T374" s="13">
        <f t="shared" si="264"/>
        <v>0.5</v>
      </c>
      <c r="U374" s="2">
        <f t="shared" si="247"/>
        <v>7.0685999999999999E-2</v>
      </c>
      <c r="V374" s="13">
        <f t="shared" si="265"/>
        <v>0.5</v>
      </c>
      <c r="W374" s="20">
        <f t="shared" si="248"/>
        <v>3.1416000000000006E-2</v>
      </c>
      <c r="X374" s="22">
        <f t="shared" si="266"/>
        <v>1</v>
      </c>
      <c r="Y374" s="21">
        <f t="shared" si="249"/>
        <v>4.9087499999999999E-2</v>
      </c>
      <c r="Z374" s="22">
        <f t="shared" si="267"/>
        <v>1</v>
      </c>
      <c r="AA374" s="21">
        <f t="shared" si="250"/>
        <v>7.0685999999999999E-2</v>
      </c>
      <c r="AB374" s="22">
        <f t="shared" si="268"/>
        <v>1</v>
      </c>
    </row>
    <row r="375" spans="1:28" x14ac:dyDescent="0.15">
      <c r="A375" s="1">
        <v>11275</v>
      </c>
      <c r="C375" s="92" t="s">
        <v>640</v>
      </c>
      <c r="D375" s="94" t="s">
        <v>641</v>
      </c>
      <c r="E375" s="54">
        <v>10</v>
      </c>
      <c r="F375" s="51" t="s">
        <v>21</v>
      </c>
      <c r="G375" s="69">
        <f>ROUNDDOWN((E375*F375),1)</f>
        <v>60</v>
      </c>
      <c r="H375" s="71"/>
      <c r="I375" s="68">
        <f t="shared" si="239"/>
        <v>477</v>
      </c>
      <c r="J375" s="43">
        <f t="shared" si="240"/>
        <v>306</v>
      </c>
      <c r="K375" s="69">
        <f t="shared" si="241"/>
        <v>212</v>
      </c>
      <c r="L375" s="67"/>
      <c r="M375" s="50">
        <f t="shared" si="242"/>
        <v>955</v>
      </c>
      <c r="N375" s="47">
        <f t="shared" si="243"/>
        <v>611</v>
      </c>
      <c r="O375" s="47">
        <f t="shared" si="244"/>
        <v>424</v>
      </c>
      <c r="P375" s="23"/>
      <c r="Q375" s="2">
        <f t="shared" si="245"/>
        <v>3.1416000000000006E-2</v>
      </c>
      <c r="R375" s="13">
        <f t="shared" si="263"/>
        <v>0.5</v>
      </c>
      <c r="S375" s="2">
        <f t="shared" si="246"/>
        <v>4.9087499999999999E-2</v>
      </c>
      <c r="T375" s="13">
        <f t="shared" si="264"/>
        <v>0.5</v>
      </c>
      <c r="U375" s="2">
        <f t="shared" si="247"/>
        <v>7.0685999999999999E-2</v>
      </c>
      <c r="V375" s="13">
        <f t="shared" si="265"/>
        <v>0.5</v>
      </c>
      <c r="W375" s="20">
        <f t="shared" si="248"/>
        <v>3.1416000000000006E-2</v>
      </c>
      <c r="X375" s="22">
        <f t="shared" si="266"/>
        <v>1</v>
      </c>
      <c r="Y375" s="21">
        <f t="shared" si="249"/>
        <v>4.9087499999999999E-2</v>
      </c>
      <c r="Z375" s="22">
        <f t="shared" si="267"/>
        <v>1</v>
      </c>
      <c r="AA375" s="21">
        <f t="shared" si="250"/>
        <v>7.0685999999999999E-2</v>
      </c>
      <c r="AB375" s="22">
        <f t="shared" si="268"/>
        <v>1</v>
      </c>
    </row>
    <row r="376" spans="1:28" x14ac:dyDescent="0.15">
      <c r="A376" s="1">
        <v>11275</v>
      </c>
      <c r="C376" s="92" t="s">
        <v>642</v>
      </c>
      <c r="D376" s="94" t="s">
        <v>643</v>
      </c>
      <c r="E376" s="51" t="s">
        <v>529</v>
      </c>
      <c r="F376" s="51" t="s">
        <v>21</v>
      </c>
      <c r="G376" s="69">
        <f t="shared" si="238"/>
        <v>72</v>
      </c>
      <c r="H376" s="71"/>
      <c r="I376" s="68">
        <f t="shared" si="239"/>
        <v>573</v>
      </c>
      <c r="J376" s="43">
        <f t="shared" si="240"/>
        <v>367</v>
      </c>
      <c r="K376" s="69">
        <f t="shared" si="241"/>
        <v>255</v>
      </c>
      <c r="L376" s="67"/>
      <c r="M376" s="50">
        <f t="shared" si="242"/>
        <v>1146</v>
      </c>
      <c r="N376" s="47">
        <f t="shared" si="243"/>
        <v>733</v>
      </c>
      <c r="O376" s="47">
        <f t="shared" si="244"/>
        <v>509</v>
      </c>
      <c r="P376" s="23"/>
      <c r="Q376" s="2">
        <f t="shared" si="245"/>
        <v>3.1416000000000006E-2</v>
      </c>
      <c r="R376" s="13">
        <f t="shared" si="263"/>
        <v>0.5</v>
      </c>
      <c r="S376" s="2">
        <f t="shared" si="246"/>
        <v>4.9087499999999999E-2</v>
      </c>
      <c r="T376" s="13">
        <f t="shared" si="264"/>
        <v>0.5</v>
      </c>
      <c r="U376" s="2">
        <f t="shared" si="247"/>
        <v>7.0685999999999999E-2</v>
      </c>
      <c r="V376" s="13">
        <f t="shared" si="265"/>
        <v>0.5</v>
      </c>
      <c r="W376" s="20">
        <f t="shared" si="248"/>
        <v>3.1416000000000006E-2</v>
      </c>
      <c r="X376" s="22">
        <f t="shared" si="266"/>
        <v>1</v>
      </c>
      <c r="Y376" s="21">
        <f t="shared" si="249"/>
        <v>4.9087499999999999E-2</v>
      </c>
      <c r="Z376" s="22">
        <f t="shared" si="267"/>
        <v>1</v>
      </c>
      <c r="AA376" s="21">
        <f t="shared" si="250"/>
        <v>7.0685999999999999E-2</v>
      </c>
      <c r="AB376" s="22">
        <f t="shared" si="268"/>
        <v>1</v>
      </c>
    </row>
    <row r="377" spans="1:28" x14ac:dyDescent="0.15">
      <c r="A377" s="1">
        <v>11275</v>
      </c>
      <c r="C377" s="43" t="s">
        <v>644</v>
      </c>
      <c r="D377" s="93" t="s">
        <v>645</v>
      </c>
      <c r="E377" s="55">
        <v>15</v>
      </c>
      <c r="F377" s="44" t="s">
        <v>21</v>
      </c>
      <c r="G377" s="43">
        <f>ROUNDDOWN((E377*F377),1)</f>
        <v>90</v>
      </c>
      <c r="H377" s="67"/>
      <c r="I377" s="68">
        <f t="shared" si="239"/>
        <v>716</v>
      </c>
      <c r="J377" s="43">
        <f t="shared" si="240"/>
        <v>458</v>
      </c>
      <c r="K377" s="69">
        <f t="shared" si="241"/>
        <v>318</v>
      </c>
      <c r="L377" s="70"/>
      <c r="M377" s="50">
        <f t="shared" si="242"/>
        <v>1432</v>
      </c>
      <c r="N377" s="47">
        <f t="shared" si="243"/>
        <v>917</v>
      </c>
      <c r="O377" s="47">
        <f t="shared" si="244"/>
        <v>637</v>
      </c>
      <c r="P377" s="23"/>
      <c r="Q377" s="2">
        <f t="shared" si="245"/>
        <v>3.1416000000000006E-2</v>
      </c>
      <c r="R377" s="13">
        <f t="shared" si="263"/>
        <v>0.5</v>
      </c>
      <c r="S377" s="2">
        <f t="shared" si="246"/>
        <v>4.9087499999999999E-2</v>
      </c>
      <c r="T377" s="13">
        <f t="shared" si="264"/>
        <v>0.5</v>
      </c>
      <c r="U377" s="2">
        <f t="shared" si="247"/>
        <v>7.0685999999999999E-2</v>
      </c>
      <c r="V377" s="13">
        <f t="shared" si="265"/>
        <v>0.5</v>
      </c>
      <c r="W377" s="20">
        <f t="shared" si="248"/>
        <v>3.1416000000000006E-2</v>
      </c>
      <c r="X377" s="22">
        <f t="shared" si="266"/>
        <v>1</v>
      </c>
      <c r="Y377" s="21">
        <f t="shared" si="249"/>
        <v>4.9087499999999999E-2</v>
      </c>
      <c r="Z377" s="22">
        <f t="shared" si="267"/>
        <v>1</v>
      </c>
      <c r="AA377" s="21">
        <f t="shared" si="250"/>
        <v>7.0685999999999999E-2</v>
      </c>
      <c r="AB377" s="22">
        <f t="shared" si="268"/>
        <v>1</v>
      </c>
    </row>
    <row r="378" spans="1:28" x14ac:dyDescent="0.15">
      <c r="A378" s="1">
        <v>11275</v>
      </c>
      <c r="C378" s="43" t="s">
        <v>646</v>
      </c>
      <c r="D378" s="93" t="s">
        <v>647</v>
      </c>
      <c r="E378" s="44" t="s">
        <v>535</v>
      </c>
      <c r="F378" s="44" t="s">
        <v>21</v>
      </c>
      <c r="G378" s="43">
        <f>ROUNDDOWN((E378*F378),1)</f>
        <v>108</v>
      </c>
      <c r="H378" s="67"/>
      <c r="I378" s="68">
        <f t="shared" si="239"/>
        <v>859</v>
      </c>
      <c r="J378" s="43">
        <f t="shared" si="240"/>
        <v>550</v>
      </c>
      <c r="K378" s="69">
        <f t="shared" si="241"/>
        <v>382</v>
      </c>
      <c r="L378" s="70"/>
      <c r="M378" s="50">
        <f t="shared" si="242"/>
        <v>1719</v>
      </c>
      <c r="N378" s="47">
        <f t="shared" si="243"/>
        <v>1100</v>
      </c>
      <c r="O378" s="47">
        <f t="shared" si="244"/>
        <v>764</v>
      </c>
      <c r="P378" s="23"/>
      <c r="Q378" s="2">
        <f t="shared" si="245"/>
        <v>3.1416000000000006E-2</v>
      </c>
      <c r="R378" s="13">
        <f t="shared" si="263"/>
        <v>0.5</v>
      </c>
      <c r="S378" s="2">
        <f t="shared" si="246"/>
        <v>4.9087499999999999E-2</v>
      </c>
      <c r="T378" s="13">
        <f t="shared" si="264"/>
        <v>0.5</v>
      </c>
      <c r="U378" s="2">
        <f t="shared" si="247"/>
        <v>7.0685999999999999E-2</v>
      </c>
      <c r="V378" s="13">
        <f t="shared" si="265"/>
        <v>0.5</v>
      </c>
      <c r="W378" s="20">
        <f t="shared" si="248"/>
        <v>3.1416000000000006E-2</v>
      </c>
      <c r="X378" s="22">
        <f t="shared" si="266"/>
        <v>1</v>
      </c>
      <c r="Y378" s="21">
        <f t="shared" si="249"/>
        <v>4.9087499999999999E-2</v>
      </c>
      <c r="Z378" s="22">
        <f t="shared" si="267"/>
        <v>1</v>
      </c>
      <c r="AA378" s="21">
        <f t="shared" si="250"/>
        <v>7.0685999999999999E-2</v>
      </c>
      <c r="AB378" s="22">
        <f t="shared" si="268"/>
        <v>1</v>
      </c>
    </row>
    <row r="379" spans="1:28" x14ac:dyDescent="0.15">
      <c r="A379" s="1">
        <v>11275</v>
      </c>
      <c r="C379" s="43" t="s">
        <v>648</v>
      </c>
      <c r="D379" s="93" t="s">
        <v>649</v>
      </c>
      <c r="E379" s="55">
        <v>20</v>
      </c>
      <c r="F379" s="44" t="s">
        <v>21</v>
      </c>
      <c r="G379" s="43">
        <f>ROUNDDOWN((E379*F379),1)</f>
        <v>120</v>
      </c>
      <c r="H379" s="67"/>
      <c r="I379" s="68">
        <f t="shared" si="239"/>
        <v>955</v>
      </c>
      <c r="J379" s="43">
        <f t="shared" si="240"/>
        <v>611</v>
      </c>
      <c r="K379" s="69">
        <f t="shared" si="241"/>
        <v>424</v>
      </c>
      <c r="L379" s="70"/>
      <c r="M379" s="50">
        <f t="shared" si="242"/>
        <v>1910</v>
      </c>
      <c r="N379" s="47">
        <f t="shared" si="243"/>
        <v>1222</v>
      </c>
      <c r="O379" s="47">
        <f t="shared" si="244"/>
        <v>849</v>
      </c>
      <c r="P379" s="23"/>
      <c r="Q379" s="2">
        <f t="shared" si="245"/>
        <v>3.1416000000000006E-2</v>
      </c>
      <c r="R379" s="13">
        <f t="shared" si="263"/>
        <v>0.5</v>
      </c>
      <c r="S379" s="2">
        <f t="shared" si="246"/>
        <v>4.9087499999999999E-2</v>
      </c>
      <c r="T379" s="13">
        <f t="shared" si="264"/>
        <v>0.5</v>
      </c>
      <c r="U379" s="2">
        <f t="shared" si="247"/>
        <v>7.0685999999999999E-2</v>
      </c>
      <c r="V379" s="13">
        <f t="shared" si="265"/>
        <v>0.5</v>
      </c>
      <c r="W379" s="20">
        <f t="shared" si="248"/>
        <v>3.1416000000000006E-2</v>
      </c>
      <c r="X379" s="22">
        <f t="shared" si="266"/>
        <v>1</v>
      </c>
      <c r="Y379" s="21">
        <f t="shared" si="249"/>
        <v>4.9087499999999999E-2</v>
      </c>
      <c r="Z379" s="22">
        <f t="shared" si="267"/>
        <v>1</v>
      </c>
      <c r="AA379" s="21">
        <f t="shared" si="250"/>
        <v>7.0685999999999999E-2</v>
      </c>
      <c r="AB379" s="22">
        <f t="shared" si="268"/>
        <v>1</v>
      </c>
    </row>
    <row r="380" spans="1:28" x14ac:dyDescent="0.15">
      <c r="A380" s="1">
        <v>11275</v>
      </c>
      <c r="C380" s="43" t="s">
        <v>650</v>
      </c>
      <c r="D380" s="93" t="s">
        <v>651</v>
      </c>
      <c r="E380" s="55">
        <v>24</v>
      </c>
      <c r="F380" s="44" t="s">
        <v>21</v>
      </c>
      <c r="G380" s="43">
        <f>ROUNDDOWN((E380*F380),1)</f>
        <v>144</v>
      </c>
      <c r="H380" s="67"/>
      <c r="I380" s="68">
        <f t="shared" si="239"/>
        <v>1146</v>
      </c>
      <c r="J380" s="43">
        <f t="shared" si="240"/>
        <v>733</v>
      </c>
      <c r="K380" s="69">
        <f t="shared" si="241"/>
        <v>509</v>
      </c>
      <c r="L380" s="70"/>
      <c r="M380" s="50">
        <f t="shared" si="242"/>
        <v>2292</v>
      </c>
      <c r="N380" s="47">
        <f t="shared" si="243"/>
        <v>1467</v>
      </c>
      <c r="O380" s="47">
        <f t="shared" si="244"/>
        <v>1019</v>
      </c>
      <c r="P380" s="23"/>
      <c r="Q380" s="2">
        <f t="shared" si="245"/>
        <v>3.1416000000000006E-2</v>
      </c>
      <c r="R380" s="13">
        <f t="shared" si="263"/>
        <v>0.5</v>
      </c>
      <c r="S380" s="2">
        <f t="shared" si="246"/>
        <v>4.9087499999999999E-2</v>
      </c>
      <c r="T380" s="13">
        <f t="shared" si="264"/>
        <v>0.5</v>
      </c>
      <c r="U380" s="2">
        <f t="shared" si="247"/>
        <v>7.0685999999999999E-2</v>
      </c>
      <c r="V380" s="13">
        <f t="shared" si="265"/>
        <v>0.5</v>
      </c>
      <c r="W380" s="20">
        <f t="shared" si="248"/>
        <v>3.1416000000000006E-2</v>
      </c>
      <c r="X380" s="22">
        <f t="shared" si="266"/>
        <v>1</v>
      </c>
      <c r="Y380" s="21">
        <f t="shared" si="249"/>
        <v>4.9087499999999999E-2</v>
      </c>
      <c r="Z380" s="22">
        <f t="shared" si="267"/>
        <v>1</v>
      </c>
      <c r="AA380" s="21">
        <f t="shared" si="250"/>
        <v>7.0685999999999999E-2</v>
      </c>
      <c r="AB380" s="22">
        <f t="shared" si="268"/>
        <v>1</v>
      </c>
    </row>
    <row r="381" spans="1:28" x14ac:dyDescent="0.15">
      <c r="A381" s="1">
        <v>12100</v>
      </c>
      <c r="C381" s="43" t="s">
        <v>652</v>
      </c>
      <c r="D381" s="93" t="s">
        <v>653</v>
      </c>
      <c r="E381" s="55">
        <v>30</v>
      </c>
      <c r="F381" s="44" t="s">
        <v>21</v>
      </c>
      <c r="G381" s="43">
        <f>ROUNDDOWN((E381*F381),1)</f>
        <v>180</v>
      </c>
      <c r="H381" s="67"/>
      <c r="I381" s="68">
        <f t="shared" si="239"/>
        <v>1432</v>
      </c>
      <c r="J381" s="43">
        <f t="shared" si="240"/>
        <v>917</v>
      </c>
      <c r="K381" s="69">
        <f t="shared" si="241"/>
        <v>637</v>
      </c>
      <c r="L381" s="70"/>
      <c r="M381" s="50">
        <f t="shared" si="242"/>
        <v>2865</v>
      </c>
      <c r="N381" s="47">
        <f t="shared" si="243"/>
        <v>1833</v>
      </c>
      <c r="O381" s="47">
        <f t="shared" si="244"/>
        <v>1273</v>
      </c>
      <c r="P381" s="23"/>
      <c r="Q381" s="2">
        <f t="shared" si="245"/>
        <v>3.1416000000000006E-2</v>
      </c>
      <c r="R381" s="13">
        <f t="shared" si="263"/>
        <v>0.5</v>
      </c>
      <c r="S381" s="2">
        <f t="shared" si="246"/>
        <v>4.9087499999999999E-2</v>
      </c>
      <c r="T381" s="13">
        <f t="shared" si="264"/>
        <v>0.5</v>
      </c>
      <c r="U381" s="2">
        <f t="shared" si="247"/>
        <v>7.0685999999999999E-2</v>
      </c>
      <c r="V381" s="13">
        <f t="shared" si="265"/>
        <v>0.5</v>
      </c>
      <c r="W381" s="20">
        <f t="shared" si="248"/>
        <v>3.1416000000000006E-2</v>
      </c>
      <c r="X381" s="22">
        <f t="shared" si="266"/>
        <v>1</v>
      </c>
      <c r="Y381" s="21">
        <f t="shared" si="249"/>
        <v>4.9087499999999999E-2</v>
      </c>
      <c r="Z381" s="22">
        <f t="shared" si="267"/>
        <v>1</v>
      </c>
      <c r="AA381" s="21">
        <f t="shared" si="250"/>
        <v>7.0685999999999999E-2</v>
      </c>
      <c r="AB381" s="22">
        <f t="shared" si="268"/>
        <v>1</v>
      </c>
    </row>
    <row r="382" spans="1:28" x14ac:dyDescent="0.15">
      <c r="A382" s="1">
        <v>12100</v>
      </c>
      <c r="C382" s="43" t="s">
        <v>654</v>
      </c>
      <c r="D382" s="93" t="s">
        <v>655</v>
      </c>
      <c r="E382" s="55">
        <v>36</v>
      </c>
      <c r="F382" s="44" t="s">
        <v>21</v>
      </c>
      <c r="G382" s="43">
        <f t="shared" si="238"/>
        <v>216</v>
      </c>
      <c r="H382" s="67"/>
      <c r="I382" s="68">
        <f t="shared" ref="I382:I414" si="269">ROUND((((G382/Q382)*0.5)*R382),0)</f>
        <v>1719</v>
      </c>
      <c r="J382" s="43">
        <f t="shared" ref="J382:J414" si="270">ROUND((((G382/S382)*0.5)*T382),0)</f>
        <v>1100</v>
      </c>
      <c r="K382" s="69">
        <f t="shared" ref="K382:K414" si="271">ROUND((((G382/U382)*0.5)*V382),0)</f>
        <v>764</v>
      </c>
      <c r="L382" s="70"/>
      <c r="M382" s="50">
        <f t="shared" ref="M382:M414" si="272">ROUND((((G382/W382)*0.5)*X382),0)</f>
        <v>3438</v>
      </c>
      <c r="N382" s="47">
        <f t="shared" ref="N382:N414" si="273">ROUND((((G382/Y382)*0.5)*Z382),0)</f>
        <v>2200</v>
      </c>
      <c r="O382" s="47">
        <f t="shared" ref="O382:O414" si="274">ROUND((((G382/AA382)*0.5)*AB382),0)</f>
        <v>1528</v>
      </c>
      <c r="P382" s="23"/>
      <c r="Q382" s="2">
        <f t="shared" si="245"/>
        <v>3.1416000000000006E-2</v>
      </c>
      <c r="R382" s="13">
        <f t="shared" si="263"/>
        <v>0.5</v>
      </c>
      <c r="S382" s="2">
        <f t="shared" si="246"/>
        <v>4.9087499999999999E-2</v>
      </c>
      <c r="T382" s="13">
        <f t="shared" si="264"/>
        <v>0.5</v>
      </c>
      <c r="U382" s="2">
        <f t="shared" si="247"/>
        <v>7.0685999999999999E-2</v>
      </c>
      <c r="V382" s="13">
        <f t="shared" si="265"/>
        <v>0.5</v>
      </c>
      <c r="W382" s="20">
        <f t="shared" si="248"/>
        <v>3.1416000000000006E-2</v>
      </c>
      <c r="X382" s="22">
        <f t="shared" si="266"/>
        <v>1</v>
      </c>
      <c r="Y382" s="21">
        <f t="shared" si="249"/>
        <v>4.9087499999999999E-2</v>
      </c>
      <c r="Z382" s="22">
        <f t="shared" si="267"/>
        <v>1</v>
      </c>
      <c r="AA382" s="21">
        <f t="shared" si="250"/>
        <v>7.0685999999999999E-2</v>
      </c>
      <c r="AB382" s="22">
        <f t="shared" si="268"/>
        <v>1</v>
      </c>
    </row>
    <row r="383" spans="1:28" x14ac:dyDescent="0.15">
      <c r="A383" s="1">
        <v>12100</v>
      </c>
      <c r="C383" s="43" t="s">
        <v>656</v>
      </c>
      <c r="D383" s="93" t="s">
        <v>657</v>
      </c>
      <c r="E383" s="44" t="s">
        <v>21</v>
      </c>
      <c r="F383" s="44" t="s">
        <v>21</v>
      </c>
      <c r="G383" s="69">
        <f t="shared" si="238"/>
        <v>36</v>
      </c>
      <c r="H383" s="71"/>
      <c r="I383" s="68">
        <f t="shared" si="269"/>
        <v>286</v>
      </c>
      <c r="J383" s="43">
        <f t="shared" si="270"/>
        <v>183</v>
      </c>
      <c r="K383" s="69">
        <f t="shared" si="271"/>
        <v>127</v>
      </c>
      <c r="L383" s="70"/>
      <c r="M383" s="50">
        <f t="shared" si="272"/>
        <v>573</v>
      </c>
      <c r="N383" s="47">
        <f t="shared" si="273"/>
        <v>367</v>
      </c>
      <c r="O383" s="47">
        <f t="shared" si="274"/>
        <v>255</v>
      </c>
      <c r="P383" s="23"/>
      <c r="Q383" s="2">
        <f t="shared" si="245"/>
        <v>3.1416000000000006E-2</v>
      </c>
      <c r="R383" s="13">
        <f t="shared" si="263"/>
        <v>0.5</v>
      </c>
      <c r="S383" s="2">
        <f t="shared" si="246"/>
        <v>4.9087499999999999E-2</v>
      </c>
      <c r="T383" s="13">
        <f t="shared" si="264"/>
        <v>0.5</v>
      </c>
      <c r="U383" s="2">
        <f t="shared" si="247"/>
        <v>7.0685999999999999E-2</v>
      </c>
      <c r="V383" s="13">
        <f t="shared" si="265"/>
        <v>0.5</v>
      </c>
      <c r="W383" s="20">
        <f t="shared" si="248"/>
        <v>3.1416000000000006E-2</v>
      </c>
      <c r="X383" s="22">
        <f t="shared" si="266"/>
        <v>1</v>
      </c>
      <c r="Y383" s="21">
        <f t="shared" si="249"/>
        <v>4.9087499999999999E-2</v>
      </c>
      <c r="Z383" s="22">
        <f t="shared" si="267"/>
        <v>1</v>
      </c>
      <c r="AA383" s="21">
        <f t="shared" si="250"/>
        <v>7.0685999999999999E-2</v>
      </c>
      <c r="AB383" s="22">
        <f t="shared" si="268"/>
        <v>1</v>
      </c>
    </row>
    <row r="384" spans="1:28" x14ac:dyDescent="0.15">
      <c r="A384" s="1">
        <v>12100</v>
      </c>
      <c r="C384" s="92" t="s">
        <v>658</v>
      </c>
      <c r="D384" s="94" t="s">
        <v>659</v>
      </c>
      <c r="E384" s="51" t="s">
        <v>526</v>
      </c>
      <c r="F384" s="51" t="s">
        <v>21</v>
      </c>
      <c r="G384" s="69">
        <f t="shared" si="238"/>
        <v>54</v>
      </c>
      <c r="H384" s="71"/>
      <c r="I384" s="68">
        <f t="shared" si="269"/>
        <v>430</v>
      </c>
      <c r="J384" s="43">
        <f t="shared" si="270"/>
        <v>275</v>
      </c>
      <c r="K384" s="69">
        <f t="shared" si="271"/>
        <v>191</v>
      </c>
      <c r="L384" s="70"/>
      <c r="M384" s="50">
        <f t="shared" si="272"/>
        <v>859</v>
      </c>
      <c r="N384" s="47">
        <f t="shared" si="273"/>
        <v>550</v>
      </c>
      <c r="O384" s="47">
        <f t="shared" si="274"/>
        <v>382</v>
      </c>
      <c r="P384" s="23"/>
      <c r="Q384" s="2">
        <f t="shared" si="245"/>
        <v>3.1416000000000006E-2</v>
      </c>
      <c r="R384" s="13">
        <f t="shared" si="263"/>
        <v>0.5</v>
      </c>
      <c r="S384" s="2">
        <f t="shared" si="246"/>
        <v>4.9087499999999999E-2</v>
      </c>
      <c r="T384" s="13">
        <f t="shared" si="264"/>
        <v>0.5</v>
      </c>
      <c r="U384" s="2">
        <f t="shared" si="247"/>
        <v>7.0685999999999999E-2</v>
      </c>
      <c r="V384" s="13">
        <f t="shared" si="265"/>
        <v>0.5</v>
      </c>
      <c r="W384" s="20">
        <f t="shared" si="248"/>
        <v>3.1416000000000006E-2</v>
      </c>
      <c r="X384" s="22">
        <f t="shared" si="266"/>
        <v>1</v>
      </c>
      <c r="Y384" s="21">
        <f t="shared" si="249"/>
        <v>4.9087499999999999E-2</v>
      </c>
      <c r="Z384" s="22">
        <f t="shared" si="267"/>
        <v>1</v>
      </c>
      <c r="AA384" s="21">
        <f t="shared" si="250"/>
        <v>7.0685999999999999E-2</v>
      </c>
      <c r="AB384" s="22">
        <f t="shared" si="268"/>
        <v>1</v>
      </c>
    </row>
    <row r="385" spans="1:28" x14ac:dyDescent="0.15">
      <c r="A385" s="1">
        <v>12100</v>
      </c>
      <c r="C385" s="92" t="s">
        <v>660</v>
      </c>
      <c r="D385" s="94" t="s">
        <v>661</v>
      </c>
      <c r="E385" s="51" t="s">
        <v>662</v>
      </c>
      <c r="F385" s="51" t="s">
        <v>21</v>
      </c>
      <c r="G385" s="69">
        <f t="shared" si="238"/>
        <v>60</v>
      </c>
      <c r="H385" s="71"/>
      <c r="I385" s="68">
        <f t="shared" si="269"/>
        <v>477</v>
      </c>
      <c r="J385" s="43">
        <f t="shared" si="270"/>
        <v>306</v>
      </c>
      <c r="K385" s="69">
        <f t="shared" si="271"/>
        <v>212</v>
      </c>
      <c r="L385" s="70"/>
      <c r="M385" s="50">
        <f t="shared" si="272"/>
        <v>955</v>
      </c>
      <c r="N385" s="47">
        <f t="shared" si="273"/>
        <v>611</v>
      </c>
      <c r="O385" s="47">
        <f t="shared" si="274"/>
        <v>424</v>
      </c>
      <c r="P385" s="23"/>
      <c r="Q385" s="2">
        <f t="shared" si="245"/>
        <v>3.1416000000000006E-2</v>
      </c>
      <c r="R385" s="13">
        <f t="shared" si="263"/>
        <v>0.5</v>
      </c>
      <c r="S385" s="2">
        <f t="shared" si="246"/>
        <v>4.9087499999999999E-2</v>
      </c>
      <c r="T385" s="13">
        <f t="shared" si="264"/>
        <v>0.5</v>
      </c>
      <c r="U385" s="2">
        <f t="shared" si="247"/>
        <v>7.0685999999999999E-2</v>
      </c>
      <c r="V385" s="13">
        <f t="shared" si="265"/>
        <v>0.5</v>
      </c>
      <c r="W385" s="20">
        <f t="shared" si="248"/>
        <v>3.1416000000000006E-2</v>
      </c>
      <c r="X385" s="22">
        <f t="shared" si="266"/>
        <v>1</v>
      </c>
      <c r="Y385" s="21">
        <f t="shared" si="249"/>
        <v>4.9087499999999999E-2</v>
      </c>
      <c r="Z385" s="22">
        <f t="shared" si="267"/>
        <v>1</v>
      </c>
      <c r="AA385" s="21">
        <f t="shared" si="250"/>
        <v>7.0685999999999999E-2</v>
      </c>
      <c r="AB385" s="22">
        <f t="shared" si="268"/>
        <v>1</v>
      </c>
    </row>
    <row r="386" spans="1:28" x14ac:dyDescent="0.15">
      <c r="A386" s="1">
        <v>12100</v>
      </c>
      <c r="C386" s="92" t="s">
        <v>663</v>
      </c>
      <c r="D386" s="94" t="s">
        <v>664</v>
      </c>
      <c r="E386" s="51" t="s">
        <v>529</v>
      </c>
      <c r="F386" s="51" t="s">
        <v>21</v>
      </c>
      <c r="G386" s="69">
        <f t="shared" si="238"/>
        <v>72</v>
      </c>
      <c r="H386" s="71"/>
      <c r="I386" s="68">
        <f t="shared" si="269"/>
        <v>573</v>
      </c>
      <c r="J386" s="43">
        <f t="shared" si="270"/>
        <v>367</v>
      </c>
      <c r="K386" s="69">
        <f t="shared" si="271"/>
        <v>255</v>
      </c>
      <c r="L386" s="70"/>
      <c r="M386" s="50">
        <f t="shared" si="272"/>
        <v>1146</v>
      </c>
      <c r="N386" s="47">
        <f t="shared" si="273"/>
        <v>733</v>
      </c>
      <c r="O386" s="47">
        <f t="shared" si="274"/>
        <v>509</v>
      </c>
      <c r="P386" s="23"/>
      <c r="Q386" s="2">
        <f t="shared" si="245"/>
        <v>3.1416000000000006E-2</v>
      </c>
      <c r="R386" s="13">
        <f t="shared" si="263"/>
        <v>0.5</v>
      </c>
      <c r="S386" s="2">
        <f t="shared" si="246"/>
        <v>4.9087499999999999E-2</v>
      </c>
      <c r="T386" s="13">
        <f t="shared" si="264"/>
        <v>0.5</v>
      </c>
      <c r="U386" s="2">
        <f t="shared" si="247"/>
        <v>7.0685999999999999E-2</v>
      </c>
      <c r="V386" s="13">
        <f t="shared" si="265"/>
        <v>0.5</v>
      </c>
      <c r="W386" s="20">
        <f t="shared" si="248"/>
        <v>3.1416000000000006E-2</v>
      </c>
      <c r="X386" s="22">
        <f t="shared" si="266"/>
        <v>1</v>
      </c>
      <c r="Y386" s="21">
        <f t="shared" si="249"/>
        <v>4.9087499999999999E-2</v>
      </c>
      <c r="Z386" s="22">
        <f t="shared" si="267"/>
        <v>1</v>
      </c>
      <c r="AA386" s="21">
        <f t="shared" si="250"/>
        <v>7.0685999999999999E-2</v>
      </c>
      <c r="AB386" s="22">
        <f t="shared" si="268"/>
        <v>1</v>
      </c>
    </row>
    <row r="387" spans="1:28" x14ac:dyDescent="0.15">
      <c r="A387" s="1">
        <v>12100</v>
      </c>
      <c r="C387" s="92" t="s">
        <v>665</v>
      </c>
      <c r="D387" s="94" t="s">
        <v>666</v>
      </c>
      <c r="E387" s="51" t="s">
        <v>529</v>
      </c>
      <c r="F387" s="51" t="s">
        <v>21</v>
      </c>
      <c r="G387" s="69">
        <f t="shared" si="238"/>
        <v>72</v>
      </c>
      <c r="H387" s="71"/>
      <c r="I387" s="68">
        <f t="shared" si="269"/>
        <v>573</v>
      </c>
      <c r="J387" s="43">
        <f t="shared" si="270"/>
        <v>367</v>
      </c>
      <c r="K387" s="69">
        <f t="shared" si="271"/>
        <v>255</v>
      </c>
      <c r="L387" s="70"/>
      <c r="M387" s="50">
        <f t="shared" si="272"/>
        <v>1146</v>
      </c>
      <c r="N387" s="47">
        <f t="shared" si="273"/>
        <v>733</v>
      </c>
      <c r="O387" s="47">
        <f t="shared" si="274"/>
        <v>509</v>
      </c>
      <c r="P387" s="23"/>
      <c r="Q387" s="2">
        <f t="shared" si="245"/>
        <v>3.1416000000000006E-2</v>
      </c>
      <c r="R387" s="13">
        <f t="shared" si="263"/>
        <v>0.5</v>
      </c>
      <c r="S387" s="2">
        <f t="shared" si="246"/>
        <v>4.9087499999999999E-2</v>
      </c>
      <c r="T387" s="13">
        <f t="shared" si="264"/>
        <v>0.5</v>
      </c>
      <c r="U387" s="2">
        <f t="shared" si="247"/>
        <v>7.0685999999999999E-2</v>
      </c>
      <c r="V387" s="13">
        <f t="shared" si="265"/>
        <v>0.5</v>
      </c>
      <c r="W387" s="20">
        <f t="shared" si="248"/>
        <v>3.1416000000000006E-2</v>
      </c>
      <c r="X387" s="22">
        <f t="shared" si="266"/>
        <v>1</v>
      </c>
      <c r="Y387" s="21">
        <f t="shared" si="249"/>
        <v>4.9087499999999999E-2</v>
      </c>
      <c r="Z387" s="22">
        <f t="shared" si="267"/>
        <v>1</v>
      </c>
      <c r="AA387" s="21">
        <f t="shared" si="250"/>
        <v>7.0685999999999999E-2</v>
      </c>
      <c r="AB387" s="22">
        <f t="shared" si="268"/>
        <v>1</v>
      </c>
    </row>
    <row r="388" spans="1:28" x14ac:dyDescent="0.15">
      <c r="A388" s="1">
        <v>12101</v>
      </c>
      <c r="C388" s="92" t="s">
        <v>667</v>
      </c>
      <c r="D388" s="94" t="s">
        <v>668</v>
      </c>
      <c r="E388" s="51" t="s">
        <v>532</v>
      </c>
      <c r="F388" s="51" t="s">
        <v>21</v>
      </c>
      <c r="G388" s="69">
        <f t="shared" si="238"/>
        <v>90</v>
      </c>
      <c r="H388" s="71"/>
      <c r="I388" s="68">
        <f t="shared" si="269"/>
        <v>716</v>
      </c>
      <c r="J388" s="43">
        <f t="shared" si="270"/>
        <v>458</v>
      </c>
      <c r="K388" s="69">
        <f t="shared" si="271"/>
        <v>318</v>
      </c>
      <c r="L388" s="70"/>
      <c r="M388" s="50">
        <f t="shared" si="272"/>
        <v>1432</v>
      </c>
      <c r="N388" s="47">
        <f t="shared" si="273"/>
        <v>917</v>
      </c>
      <c r="O388" s="47">
        <f t="shared" si="274"/>
        <v>637</v>
      </c>
      <c r="P388" s="23"/>
      <c r="Q388" s="2">
        <f t="shared" si="245"/>
        <v>3.1416000000000006E-2</v>
      </c>
      <c r="R388" s="13">
        <f t="shared" si="263"/>
        <v>0.5</v>
      </c>
      <c r="S388" s="2">
        <f t="shared" si="246"/>
        <v>4.9087499999999999E-2</v>
      </c>
      <c r="T388" s="13">
        <f t="shared" si="264"/>
        <v>0.5</v>
      </c>
      <c r="U388" s="2">
        <f t="shared" si="247"/>
        <v>7.0685999999999999E-2</v>
      </c>
      <c r="V388" s="13">
        <f t="shared" si="265"/>
        <v>0.5</v>
      </c>
      <c r="W388" s="20">
        <f t="shared" si="248"/>
        <v>3.1416000000000006E-2</v>
      </c>
      <c r="X388" s="22">
        <f t="shared" si="266"/>
        <v>1</v>
      </c>
      <c r="Y388" s="21">
        <f t="shared" si="249"/>
        <v>4.9087499999999999E-2</v>
      </c>
      <c r="Z388" s="22">
        <f t="shared" si="267"/>
        <v>1</v>
      </c>
      <c r="AA388" s="21">
        <f t="shared" si="250"/>
        <v>7.0685999999999999E-2</v>
      </c>
      <c r="AB388" s="22">
        <f t="shared" si="268"/>
        <v>1</v>
      </c>
    </row>
    <row r="389" spans="1:28" x14ac:dyDescent="0.15">
      <c r="A389" s="1">
        <v>12101</v>
      </c>
      <c r="C389" s="92" t="s">
        <v>669</v>
      </c>
      <c r="D389" s="94" t="s">
        <v>670</v>
      </c>
      <c r="E389" s="51" t="s">
        <v>535</v>
      </c>
      <c r="F389" s="51" t="s">
        <v>21</v>
      </c>
      <c r="G389" s="69">
        <f t="shared" si="238"/>
        <v>108</v>
      </c>
      <c r="H389" s="71"/>
      <c r="I389" s="68">
        <f t="shared" si="269"/>
        <v>859</v>
      </c>
      <c r="J389" s="43">
        <f t="shared" si="270"/>
        <v>550</v>
      </c>
      <c r="K389" s="69">
        <f t="shared" si="271"/>
        <v>382</v>
      </c>
      <c r="L389" s="70"/>
      <c r="M389" s="50">
        <f t="shared" si="272"/>
        <v>1719</v>
      </c>
      <c r="N389" s="47">
        <f t="shared" si="273"/>
        <v>1100</v>
      </c>
      <c r="O389" s="47">
        <f t="shared" si="274"/>
        <v>764</v>
      </c>
      <c r="P389" s="23"/>
      <c r="Q389" s="2">
        <f t="shared" si="245"/>
        <v>3.1416000000000006E-2</v>
      </c>
      <c r="R389" s="13">
        <f t="shared" si="263"/>
        <v>0.5</v>
      </c>
      <c r="S389" s="2">
        <f t="shared" si="246"/>
        <v>4.9087499999999999E-2</v>
      </c>
      <c r="T389" s="13">
        <f t="shared" si="264"/>
        <v>0.5</v>
      </c>
      <c r="U389" s="2">
        <f t="shared" si="247"/>
        <v>7.0685999999999999E-2</v>
      </c>
      <c r="V389" s="13">
        <f t="shared" si="265"/>
        <v>0.5</v>
      </c>
      <c r="W389" s="20">
        <f t="shared" si="248"/>
        <v>3.1416000000000006E-2</v>
      </c>
      <c r="X389" s="22">
        <f t="shared" si="266"/>
        <v>1</v>
      </c>
      <c r="Y389" s="21">
        <f t="shared" si="249"/>
        <v>4.9087499999999999E-2</v>
      </c>
      <c r="Z389" s="22">
        <f t="shared" si="267"/>
        <v>1</v>
      </c>
      <c r="AA389" s="21">
        <f t="shared" si="250"/>
        <v>7.0685999999999999E-2</v>
      </c>
      <c r="AB389" s="22">
        <f t="shared" si="268"/>
        <v>1</v>
      </c>
    </row>
    <row r="390" spans="1:28" x14ac:dyDescent="0.15">
      <c r="A390" s="1">
        <v>12101</v>
      </c>
      <c r="C390" s="92" t="s">
        <v>671</v>
      </c>
      <c r="D390" s="94" t="s">
        <v>672</v>
      </c>
      <c r="E390" s="51" t="s">
        <v>601</v>
      </c>
      <c r="F390" s="51" t="s">
        <v>21</v>
      </c>
      <c r="G390" s="69">
        <f t="shared" si="238"/>
        <v>120</v>
      </c>
      <c r="H390" s="71"/>
      <c r="I390" s="68">
        <f t="shared" si="269"/>
        <v>955</v>
      </c>
      <c r="J390" s="43">
        <f t="shared" si="270"/>
        <v>611</v>
      </c>
      <c r="K390" s="69">
        <f t="shared" si="271"/>
        <v>424</v>
      </c>
      <c r="L390" s="70"/>
      <c r="M390" s="50">
        <f t="shared" si="272"/>
        <v>1910</v>
      </c>
      <c r="N390" s="47">
        <f t="shared" si="273"/>
        <v>1222</v>
      </c>
      <c r="O390" s="47">
        <f t="shared" si="274"/>
        <v>849</v>
      </c>
      <c r="P390" s="23"/>
      <c r="Q390" s="2">
        <f t="shared" si="245"/>
        <v>3.1416000000000006E-2</v>
      </c>
      <c r="R390" s="13">
        <f t="shared" si="263"/>
        <v>0.5</v>
      </c>
      <c r="S390" s="2">
        <f t="shared" si="246"/>
        <v>4.9087499999999999E-2</v>
      </c>
      <c r="T390" s="13">
        <f t="shared" si="264"/>
        <v>0.5</v>
      </c>
      <c r="U390" s="2">
        <f t="shared" si="247"/>
        <v>7.0685999999999999E-2</v>
      </c>
      <c r="V390" s="13">
        <f t="shared" si="265"/>
        <v>0.5</v>
      </c>
      <c r="W390" s="20">
        <f t="shared" si="248"/>
        <v>3.1416000000000006E-2</v>
      </c>
      <c r="X390" s="22">
        <f t="shared" si="266"/>
        <v>1</v>
      </c>
      <c r="Y390" s="21">
        <f t="shared" si="249"/>
        <v>4.9087499999999999E-2</v>
      </c>
      <c r="Z390" s="22">
        <f t="shared" si="267"/>
        <v>1</v>
      </c>
      <c r="AA390" s="21">
        <f t="shared" si="250"/>
        <v>7.0685999999999999E-2</v>
      </c>
      <c r="AB390" s="22">
        <f t="shared" si="268"/>
        <v>1</v>
      </c>
    </row>
    <row r="391" spans="1:28" x14ac:dyDescent="0.15">
      <c r="A391" s="1">
        <v>12170</v>
      </c>
      <c r="C391" s="92" t="s">
        <v>673</v>
      </c>
      <c r="D391" s="94" t="s">
        <v>674</v>
      </c>
      <c r="E391" s="51" t="s">
        <v>21</v>
      </c>
      <c r="F391" s="51" t="s">
        <v>21</v>
      </c>
      <c r="G391" s="69">
        <f t="shared" si="238"/>
        <v>36</v>
      </c>
      <c r="H391" s="71"/>
      <c r="I391" s="68">
        <f t="shared" si="269"/>
        <v>286</v>
      </c>
      <c r="J391" s="43">
        <f t="shared" si="270"/>
        <v>183</v>
      </c>
      <c r="K391" s="69">
        <f t="shared" si="271"/>
        <v>127</v>
      </c>
      <c r="L391" s="70"/>
      <c r="M391" s="50">
        <f t="shared" si="272"/>
        <v>573</v>
      </c>
      <c r="N391" s="47">
        <f t="shared" si="273"/>
        <v>367</v>
      </c>
      <c r="O391" s="47">
        <f t="shared" si="274"/>
        <v>255</v>
      </c>
      <c r="P391" s="23"/>
      <c r="Q391" s="2">
        <f t="shared" si="245"/>
        <v>3.1416000000000006E-2</v>
      </c>
      <c r="R391" s="13">
        <f t="shared" si="263"/>
        <v>0.5</v>
      </c>
      <c r="S391" s="2">
        <f t="shared" si="246"/>
        <v>4.9087499999999999E-2</v>
      </c>
      <c r="T391" s="13">
        <f t="shared" si="264"/>
        <v>0.5</v>
      </c>
      <c r="U391" s="2">
        <f t="shared" si="247"/>
        <v>7.0685999999999999E-2</v>
      </c>
      <c r="V391" s="13">
        <f t="shared" si="265"/>
        <v>0.5</v>
      </c>
      <c r="W391" s="20">
        <f t="shared" si="248"/>
        <v>3.1416000000000006E-2</v>
      </c>
      <c r="X391" s="22">
        <f t="shared" si="266"/>
        <v>1</v>
      </c>
      <c r="Y391" s="21">
        <f t="shared" si="249"/>
        <v>4.9087499999999999E-2</v>
      </c>
      <c r="Z391" s="22">
        <f t="shared" si="267"/>
        <v>1</v>
      </c>
      <c r="AA391" s="21">
        <f t="shared" si="250"/>
        <v>7.0685999999999999E-2</v>
      </c>
      <c r="AB391" s="22">
        <f t="shared" si="268"/>
        <v>1</v>
      </c>
    </row>
    <row r="392" spans="1:28" x14ac:dyDescent="0.15">
      <c r="A392" s="1">
        <v>12170</v>
      </c>
      <c r="C392" s="92" t="s">
        <v>675</v>
      </c>
      <c r="D392" s="94" t="s">
        <v>676</v>
      </c>
      <c r="E392" s="51" t="s">
        <v>526</v>
      </c>
      <c r="F392" s="51" t="s">
        <v>21</v>
      </c>
      <c r="G392" s="69">
        <f t="shared" si="238"/>
        <v>54</v>
      </c>
      <c r="H392" s="71"/>
      <c r="I392" s="68">
        <f t="shared" si="269"/>
        <v>430</v>
      </c>
      <c r="J392" s="43">
        <f t="shared" si="270"/>
        <v>275</v>
      </c>
      <c r="K392" s="69">
        <f t="shared" si="271"/>
        <v>191</v>
      </c>
      <c r="L392" s="70"/>
      <c r="M392" s="50">
        <f t="shared" si="272"/>
        <v>859</v>
      </c>
      <c r="N392" s="47">
        <f t="shared" si="273"/>
        <v>550</v>
      </c>
      <c r="O392" s="47">
        <f t="shared" si="274"/>
        <v>382</v>
      </c>
      <c r="P392" s="23"/>
      <c r="Q392" s="2">
        <f t="shared" si="245"/>
        <v>3.1416000000000006E-2</v>
      </c>
      <c r="R392" s="13">
        <f t="shared" si="263"/>
        <v>0.5</v>
      </c>
      <c r="S392" s="2">
        <f t="shared" si="246"/>
        <v>4.9087499999999999E-2</v>
      </c>
      <c r="T392" s="13">
        <f t="shared" si="264"/>
        <v>0.5</v>
      </c>
      <c r="U392" s="2">
        <f t="shared" si="247"/>
        <v>7.0685999999999999E-2</v>
      </c>
      <c r="V392" s="13">
        <f t="shared" si="265"/>
        <v>0.5</v>
      </c>
      <c r="W392" s="20">
        <f t="shared" si="248"/>
        <v>3.1416000000000006E-2</v>
      </c>
      <c r="X392" s="22">
        <f t="shared" si="266"/>
        <v>1</v>
      </c>
      <c r="Y392" s="21">
        <f t="shared" si="249"/>
        <v>4.9087499999999999E-2</v>
      </c>
      <c r="Z392" s="22">
        <f t="shared" si="267"/>
        <v>1</v>
      </c>
      <c r="AA392" s="21">
        <f t="shared" si="250"/>
        <v>7.0685999999999999E-2</v>
      </c>
      <c r="AB392" s="22">
        <f t="shared" si="268"/>
        <v>1</v>
      </c>
    </row>
    <row r="393" spans="1:28" x14ac:dyDescent="0.15">
      <c r="A393" s="1">
        <v>12170</v>
      </c>
      <c r="C393" s="92" t="s">
        <v>677</v>
      </c>
      <c r="D393" s="94" t="s">
        <v>678</v>
      </c>
      <c r="E393" s="51" t="s">
        <v>529</v>
      </c>
      <c r="F393" s="51" t="s">
        <v>21</v>
      </c>
      <c r="G393" s="69">
        <f t="shared" si="238"/>
        <v>72</v>
      </c>
      <c r="H393" s="71"/>
      <c r="I393" s="68">
        <f t="shared" si="269"/>
        <v>573</v>
      </c>
      <c r="J393" s="43">
        <f t="shared" si="270"/>
        <v>367</v>
      </c>
      <c r="K393" s="69">
        <f t="shared" si="271"/>
        <v>255</v>
      </c>
      <c r="L393" s="70"/>
      <c r="M393" s="50">
        <f t="shared" si="272"/>
        <v>1146</v>
      </c>
      <c r="N393" s="47">
        <f t="shared" si="273"/>
        <v>733</v>
      </c>
      <c r="O393" s="47">
        <f t="shared" si="274"/>
        <v>509</v>
      </c>
      <c r="P393" s="23"/>
      <c r="Q393" s="2">
        <f t="shared" si="245"/>
        <v>3.1416000000000006E-2</v>
      </c>
      <c r="R393" s="13">
        <f t="shared" si="263"/>
        <v>0.5</v>
      </c>
      <c r="S393" s="2">
        <f t="shared" si="246"/>
        <v>4.9087499999999999E-2</v>
      </c>
      <c r="T393" s="13">
        <f t="shared" si="264"/>
        <v>0.5</v>
      </c>
      <c r="U393" s="2">
        <f t="shared" si="247"/>
        <v>7.0685999999999999E-2</v>
      </c>
      <c r="V393" s="13">
        <f t="shared" si="265"/>
        <v>0.5</v>
      </c>
      <c r="W393" s="20">
        <f t="shared" si="248"/>
        <v>3.1416000000000006E-2</v>
      </c>
      <c r="X393" s="22">
        <f t="shared" si="266"/>
        <v>1</v>
      </c>
      <c r="Y393" s="21">
        <f t="shared" si="249"/>
        <v>4.9087499999999999E-2</v>
      </c>
      <c r="Z393" s="22">
        <f t="shared" si="267"/>
        <v>1</v>
      </c>
      <c r="AA393" s="21">
        <f t="shared" si="250"/>
        <v>7.0685999999999999E-2</v>
      </c>
      <c r="AB393" s="22">
        <f t="shared" si="268"/>
        <v>1</v>
      </c>
    </row>
    <row r="394" spans="1:28" x14ac:dyDescent="0.15">
      <c r="A394" s="1">
        <v>31472</v>
      </c>
      <c r="C394" s="92" t="s">
        <v>679</v>
      </c>
      <c r="D394" s="94" t="s">
        <v>680</v>
      </c>
      <c r="E394" s="51" t="s">
        <v>532</v>
      </c>
      <c r="F394" s="51" t="s">
        <v>21</v>
      </c>
      <c r="G394" s="69">
        <f t="shared" si="238"/>
        <v>90</v>
      </c>
      <c r="H394" s="71"/>
      <c r="I394" s="68">
        <f t="shared" si="269"/>
        <v>716</v>
      </c>
      <c r="J394" s="43">
        <f t="shared" si="270"/>
        <v>458</v>
      </c>
      <c r="K394" s="69">
        <f t="shared" si="271"/>
        <v>318</v>
      </c>
      <c r="L394" s="70"/>
      <c r="M394" s="50">
        <f t="shared" si="272"/>
        <v>1432</v>
      </c>
      <c r="N394" s="47">
        <f t="shared" si="273"/>
        <v>917</v>
      </c>
      <c r="O394" s="47">
        <f t="shared" si="274"/>
        <v>637</v>
      </c>
      <c r="P394" s="23"/>
      <c r="Q394" s="2">
        <f t="shared" si="245"/>
        <v>3.1416000000000006E-2</v>
      </c>
      <c r="R394" s="13">
        <f t="shared" si="263"/>
        <v>0.5</v>
      </c>
      <c r="S394" s="2">
        <f t="shared" si="246"/>
        <v>4.9087499999999999E-2</v>
      </c>
      <c r="T394" s="13">
        <f t="shared" si="264"/>
        <v>0.5</v>
      </c>
      <c r="U394" s="2">
        <f t="shared" si="247"/>
        <v>7.0685999999999999E-2</v>
      </c>
      <c r="V394" s="13">
        <f t="shared" si="265"/>
        <v>0.5</v>
      </c>
      <c r="W394" s="20">
        <f t="shared" si="248"/>
        <v>3.1416000000000006E-2</v>
      </c>
      <c r="X394" s="22">
        <f t="shared" si="266"/>
        <v>1</v>
      </c>
      <c r="Y394" s="21">
        <f t="shared" si="249"/>
        <v>4.9087499999999999E-2</v>
      </c>
      <c r="Z394" s="22">
        <f t="shared" si="267"/>
        <v>1</v>
      </c>
      <c r="AA394" s="21">
        <f t="shared" si="250"/>
        <v>7.0685999999999999E-2</v>
      </c>
      <c r="AB394" s="22">
        <f t="shared" si="268"/>
        <v>1</v>
      </c>
    </row>
    <row r="395" spans="1:28" x14ac:dyDescent="0.15">
      <c r="A395" s="1">
        <v>31472</v>
      </c>
      <c r="C395" s="92" t="s">
        <v>681</v>
      </c>
      <c r="D395" s="94" t="s">
        <v>682</v>
      </c>
      <c r="E395" s="51" t="s">
        <v>535</v>
      </c>
      <c r="F395" s="51" t="s">
        <v>21</v>
      </c>
      <c r="G395" s="69">
        <f t="shared" si="238"/>
        <v>108</v>
      </c>
      <c r="H395" s="71"/>
      <c r="I395" s="68">
        <f t="shared" si="269"/>
        <v>859</v>
      </c>
      <c r="J395" s="43">
        <f t="shared" si="270"/>
        <v>550</v>
      </c>
      <c r="K395" s="69">
        <f t="shared" si="271"/>
        <v>382</v>
      </c>
      <c r="L395" s="70"/>
      <c r="M395" s="50">
        <f t="shared" si="272"/>
        <v>1719</v>
      </c>
      <c r="N395" s="47">
        <f t="shared" si="273"/>
        <v>1100</v>
      </c>
      <c r="O395" s="47">
        <f t="shared" si="274"/>
        <v>764</v>
      </c>
      <c r="P395" s="23"/>
      <c r="Q395" s="2">
        <f t="shared" si="245"/>
        <v>3.1416000000000006E-2</v>
      </c>
      <c r="R395" s="13">
        <f t="shared" si="263"/>
        <v>0.5</v>
      </c>
      <c r="S395" s="2">
        <f t="shared" si="246"/>
        <v>4.9087499999999999E-2</v>
      </c>
      <c r="T395" s="13">
        <f t="shared" si="264"/>
        <v>0.5</v>
      </c>
      <c r="U395" s="2">
        <f t="shared" si="247"/>
        <v>7.0685999999999999E-2</v>
      </c>
      <c r="V395" s="13">
        <f t="shared" si="265"/>
        <v>0.5</v>
      </c>
      <c r="W395" s="20">
        <f t="shared" si="248"/>
        <v>3.1416000000000006E-2</v>
      </c>
      <c r="X395" s="22">
        <f t="shared" si="266"/>
        <v>1</v>
      </c>
      <c r="Y395" s="21">
        <f t="shared" si="249"/>
        <v>4.9087499999999999E-2</v>
      </c>
      <c r="Z395" s="22">
        <f t="shared" si="267"/>
        <v>1</v>
      </c>
      <c r="AA395" s="21">
        <f t="shared" si="250"/>
        <v>7.0685999999999999E-2</v>
      </c>
      <c r="AB395" s="22">
        <f t="shared" si="268"/>
        <v>1</v>
      </c>
    </row>
    <row r="396" spans="1:28" x14ac:dyDescent="0.15">
      <c r="A396" s="1">
        <v>31472</v>
      </c>
      <c r="C396" s="92" t="s">
        <v>683</v>
      </c>
      <c r="D396" s="94" t="s">
        <v>684</v>
      </c>
      <c r="E396" s="51" t="s">
        <v>601</v>
      </c>
      <c r="F396" s="51" t="s">
        <v>21</v>
      </c>
      <c r="G396" s="69">
        <f t="shared" si="238"/>
        <v>120</v>
      </c>
      <c r="H396" s="71"/>
      <c r="I396" s="68">
        <f t="shared" si="269"/>
        <v>955</v>
      </c>
      <c r="J396" s="43">
        <f t="shared" si="270"/>
        <v>611</v>
      </c>
      <c r="K396" s="69">
        <f t="shared" si="271"/>
        <v>424</v>
      </c>
      <c r="L396" s="70"/>
      <c r="M396" s="50">
        <f t="shared" si="272"/>
        <v>1910</v>
      </c>
      <c r="N396" s="47">
        <f t="shared" si="273"/>
        <v>1222</v>
      </c>
      <c r="O396" s="47">
        <f t="shared" si="274"/>
        <v>849</v>
      </c>
      <c r="P396" s="23"/>
      <c r="Q396" s="2">
        <f>$Q$7</f>
        <v>3.1416000000000006E-2</v>
      </c>
      <c r="R396" s="13">
        <f t="shared" si="263"/>
        <v>0.5</v>
      </c>
      <c r="S396" s="2">
        <f>$S$7</f>
        <v>4.9087499999999999E-2</v>
      </c>
      <c r="T396" s="13">
        <f t="shared" si="264"/>
        <v>0.5</v>
      </c>
      <c r="U396" s="2">
        <f>$U$7</f>
        <v>7.0685999999999999E-2</v>
      </c>
      <c r="V396" s="13">
        <f t="shared" si="265"/>
        <v>0.5</v>
      </c>
      <c r="W396" s="20">
        <f>$W$7</f>
        <v>3.1416000000000006E-2</v>
      </c>
      <c r="X396" s="22">
        <f t="shared" si="266"/>
        <v>1</v>
      </c>
      <c r="Y396" s="21">
        <f>$Y$7</f>
        <v>4.9087499999999999E-2</v>
      </c>
      <c r="Z396" s="22">
        <f t="shared" si="267"/>
        <v>1</v>
      </c>
      <c r="AA396" s="21">
        <f>$AA$7</f>
        <v>7.0685999999999999E-2</v>
      </c>
      <c r="AB396" s="22">
        <f t="shared" si="268"/>
        <v>1</v>
      </c>
    </row>
    <row r="397" spans="1:28" x14ac:dyDescent="0.15">
      <c r="A397" s="1">
        <v>31472</v>
      </c>
      <c r="C397" s="92" t="s">
        <v>685</v>
      </c>
      <c r="D397" s="94" t="s">
        <v>686</v>
      </c>
      <c r="E397" s="51" t="s">
        <v>538</v>
      </c>
      <c r="F397" s="51" t="s">
        <v>21</v>
      </c>
      <c r="G397" s="69">
        <f t="shared" si="238"/>
        <v>144</v>
      </c>
      <c r="H397" s="71"/>
      <c r="I397" s="68">
        <f t="shared" si="269"/>
        <v>1146</v>
      </c>
      <c r="J397" s="43">
        <f t="shared" si="270"/>
        <v>733</v>
      </c>
      <c r="K397" s="69">
        <f t="shared" si="271"/>
        <v>509</v>
      </c>
      <c r="L397" s="70"/>
      <c r="M397" s="50">
        <f t="shared" si="272"/>
        <v>2292</v>
      </c>
      <c r="N397" s="47">
        <f t="shared" si="273"/>
        <v>1467</v>
      </c>
      <c r="O397" s="47">
        <f t="shared" si="274"/>
        <v>1019</v>
      </c>
      <c r="P397" s="23"/>
      <c r="Q397" s="2">
        <f>$Q$7</f>
        <v>3.1416000000000006E-2</v>
      </c>
      <c r="R397" s="13">
        <f t="shared" si="263"/>
        <v>0.5</v>
      </c>
      <c r="S397" s="2">
        <f>$S$7</f>
        <v>4.9087499999999999E-2</v>
      </c>
      <c r="T397" s="13">
        <f t="shared" si="264"/>
        <v>0.5</v>
      </c>
      <c r="U397" s="2">
        <f>$U$7</f>
        <v>7.0685999999999999E-2</v>
      </c>
      <c r="V397" s="13">
        <f t="shared" si="265"/>
        <v>0.5</v>
      </c>
      <c r="W397" s="20">
        <f>$W$7</f>
        <v>3.1416000000000006E-2</v>
      </c>
      <c r="X397" s="22">
        <f t="shared" si="266"/>
        <v>1</v>
      </c>
      <c r="Y397" s="21">
        <f>$Y$7</f>
        <v>4.9087499999999999E-2</v>
      </c>
      <c r="Z397" s="22">
        <f t="shared" si="267"/>
        <v>1</v>
      </c>
      <c r="AA397" s="21">
        <f>$AA$7</f>
        <v>7.0685999999999999E-2</v>
      </c>
      <c r="AB397" s="22">
        <f t="shared" si="268"/>
        <v>1</v>
      </c>
    </row>
    <row r="398" spans="1:28" x14ac:dyDescent="0.15">
      <c r="C398" s="92" t="s">
        <v>687</v>
      </c>
      <c r="D398" s="94" t="s">
        <v>688</v>
      </c>
      <c r="E398" s="51" t="s">
        <v>415</v>
      </c>
      <c r="F398" s="51" t="s">
        <v>308</v>
      </c>
      <c r="G398" s="69">
        <f t="shared" si="238"/>
        <v>4.2</v>
      </c>
      <c r="H398" s="71"/>
      <c r="I398" s="68">
        <f t="shared" si="269"/>
        <v>33</v>
      </c>
      <c r="J398" s="43">
        <f t="shared" si="270"/>
        <v>21</v>
      </c>
      <c r="K398" s="69">
        <f t="shared" si="271"/>
        <v>15</v>
      </c>
      <c r="L398" s="70"/>
      <c r="M398" s="50">
        <f t="shared" si="272"/>
        <v>67</v>
      </c>
      <c r="N398" s="47">
        <f t="shared" si="273"/>
        <v>43</v>
      </c>
      <c r="O398" s="47">
        <f t="shared" si="274"/>
        <v>30</v>
      </c>
      <c r="P398" s="23"/>
      <c r="Q398" s="2">
        <f>$Q$7</f>
        <v>3.1416000000000006E-2</v>
      </c>
      <c r="R398" s="13">
        <f t="shared" si="263"/>
        <v>0.5</v>
      </c>
      <c r="S398" s="2">
        <f>$S$7</f>
        <v>4.9087499999999999E-2</v>
      </c>
      <c r="T398" s="13">
        <f t="shared" si="264"/>
        <v>0.5</v>
      </c>
      <c r="U398" s="2">
        <f>$U$7</f>
        <v>7.0685999999999999E-2</v>
      </c>
      <c r="V398" s="13">
        <f t="shared" si="265"/>
        <v>0.5</v>
      </c>
      <c r="W398" s="20">
        <f>$W$7</f>
        <v>3.1416000000000006E-2</v>
      </c>
      <c r="X398" s="22">
        <f t="shared" si="266"/>
        <v>1</v>
      </c>
      <c r="Y398" s="21">
        <f>$Y$7</f>
        <v>4.9087499999999999E-2</v>
      </c>
      <c r="Z398" s="22">
        <f t="shared" si="267"/>
        <v>1</v>
      </c>
      <c r="AA398" s="21">
        <f>$AA$7</f>
        <v>7.0685999999999999E-2</v>
      </c>
      <c r="AB398" s="22">
        <f t="shared" si="268"/>
        <v>1</v>
      </c>
    </row>
    <row r="399" spans="1:28" x14ac:dyDescent="0.15">
      <c r="C399" s="92" t="s">
        <v>689</v>
      </c>
      <c r="D399" s="94" t="s">
        <v>690</v>
      </c>
      <c r="E399" s="51" t="s">
        <v>21</v>
      </c>
      <c r="F399" s="51" t="s">
        <v>308</v>
      </c>
      <c r="G399" s="69">
        <f t="shared" si="238"/>
        <v>8.4</v>
      </c>
      <c r="H399" s="71"/>
      <c r="I399" s="68">
        <f t="shared" si="269"/>
        <v>67</v>
      </c>
      <c r="J399" s="43">
        <f t="shared" si="270"/>
        <v>43</v>
      </c>
      <c r="K399" s="69">
        <f t="shared" si="271"/>
        <v>30</v>
      </c>
      <c r="L399" s="70"/>
      <c r="M399" s="50">
        <f t="shared" si="272"/>
        <v>134</v>
      </c>
      <c r="N399" s="47">
        <f t="shared" si="273"/>
        <v>86</v>
      </c>
      <c r="O399" s="47">
        <f t="shared" si="274"/>
        <v>59</v>
      </c>
      <c r="P399" s="23"/>
      <c r="Q399" s="2">
        <f>$Q$7</f>
        <v>3.1416000000000006E-2</v>
      </c>
      <c r="R399" s="13">
        <f t="shared" si="263"/>
        <v>0.5</v>
      </c>
      <c r="S399" s="2">
        <f>$S$7</f>
        <v>4.9087499999999999E-2</v>
      </c>
      <c r="T399" s="13">
        <f t="shared" si="264"/>
        <v>0.5</v>
      </c>
      <c r="U399" s="2">
        <f>$U$7</f>
        <v>7.0685999999999999E-2</v>
      </c>
      <c r="V399" s="13">
        <f t="shared" si="265"/>
        <v>0.5</v>
      </c>
      <c r="W399" s="20">
        <f>$W$7</f>
        <v>3.1416000000000006E-2</v>
      </c>
      <c r="X399" s="22">
        <f t="shared" si="266"/>
        <v>1</v>
      </c>
      <c r="Y399" s="21">
        <f>$Y$7</f>
        <v>4.9087499999999999E-2</v>
      </c>
      <c r="Z399" s="22">
        <f t="shared" si="267"/>
        <v>1</v>
      </c>
      <c r="AA399" s="21">
        <f>$AA$7</f>
        <v>7.0685999999999999E-2</v>
      </c>
      <c r="AB399" s="22">
        <f t="shared" si="268"/>
        <v>1</v>
      </c>
    </row>
    <row r="400" spans="1:28" x14ac:dyDescent="0.15">
      <c r="C400" s="92" t="s">
        <v>691</v>
      </c>
      <c r="D400" s="94" t="s">
        <v>692</v>
      </c>
      <c r="E400" s="51" t="s">
        <v>473</v>
      </c>
      <c r="F400" s="51" t="s">
        <v>308</v>
      </c>
      <c r="G400" s="69">
        <f t="shared" si="238"/>
        <v>11.2</v>
      </c>
      <c r="H400" s="71"/>
      <c r="I400" s="68">
        <f t="shared" si="269"/>
        <v>89</v>
      </c>
      <c r="J400" s="43">
        <f t="shared" si="270"/>
        <v>57</v>
      </c>
      <c r="K400" s="69">
        <f t="shared" si="271"/>
        <v>40</v>
      </c>
      <c r="L400" s="70"/>
      <c r="M400" s="50">
        <f t="shared" si="272"/>
        <v>178</v>
      </c>
      <c r="N400" s="47">
        <f t="shared" si="273"/>
        <v>114</v>
      </c>
      <c r="O400" s="47">
        <f t="shared" si="274"/>
        <v>79</v>
      </c>
      <c r="P400" s="23"/>
      <c r="Q400" s="2">
        <f t="shared" ref="Q400:Q414" si="275">$Q$7</f>
        <v>3.1416000000000006E-2</v>
      </c>
      <c r="R400" s="13">
        <f t="shared" ref="R400:R414" si="276">MINA($R$7,100)</f>
        <v>0.5</v>
      </c>
      <c r="S400" s="2">
        <f t="shared" ref="S400:S414" si="277">$S$7</f>
        <v>4.9087499999999999E-2</v>
      </c>
      <c r="T400" s="13">
        <f t="shared" ref="T400:T414" si="278">MINA($T$7,100%)</f>
        <v>0.5</v>
      </c>
      <c r="U400" s="2">
        <f t="shared" ref="U400:U414" si="279">$U$7</f>
        <v>7.0685999999999999E-2</v>
      </c>
      <c r="V400" s="13">
        <f t="shared" ref="V400:V414" si="280">MINA($V$7,100%)</f>
        <v>0.5</v>
      </c>
      <c r="W400" s="20">
        <f t="shared" ref="W400:W414" si="281">$W$7</f>
        <v>3.1416000000000006E-2</v>
      </c>
      <c r="X400" s="22">
        <f t="shared" ref="X400:X414" si="282">MINA($X$7,100%)</f>
        <v>1</v>
      </c>
      <c r="Y400" s="21">
        <f t="shared" ref="Y400:Y414" si="283">$Y$7</f>
        <v>4.9087499999999999E-2</v>
      </c>
      <c r="Z400" s="22">
        <f t="shared" ref="Z400:Z414" si="284">MINA($Z$7,100%)</f>
        <v>1</v>
      </c>
      <c r="AA400" s="21">
        <f t="shared" ref="AA400:AA414" si="285">$AA$7</f>
        <v>7.0685999999999999E-2</v>
      </c>
      <c r="AB400" s="22">
        <f t="shared" ref="AB400:AB414" si="286">MINA($AB$7,100%)</f>
        <v>1</v>
      </c>
    </row>
    <row r="401" spans="3:28" x14ac:dyDescent="0.15">
      <c r="C401" s="92" t="s">
        <v>693</v>
      </c>
      <c r="D401" s="94" t="s">
        <v>694</v>
      </c>
      <c r="E401" s="51" t="s">
        <v>532</v>
      </c>
      <c r="F401" s="51" t="s">
        <v>308</v>
      </c>
      <c r="G401" s="69">
        <f t="shared" si="238"/>
        <v>21</v>
      </c>
      <c r="H401" s="71"/>
      <c r="I401" s="68">
        <f t="shared" si="269"/>
        <v>167</v>
      </c>
      <c r="J401" s="43">
        <f t="shared" si="270"/>
        <v>107</v>
      </c>
      <c r="K401" s="69">
        <f t="shared" si="271"/>
        <v>74</v>
      </c>
      <c r="L401" s="70"/>
      <c r="M401" s="50">
        <f t="shared" si="272"/>
        <v>334</v>
      </c>
      <c r="N401" s="47">
        <f t="shared" si="273"/>
        <v>214</v>
      </c>
      <c r="O401" s="47">
        <f t="shared" si="274"/>
        <v>149</v>
      </c>
      <c r="P401" s="23"/>
      <c r="Q401" s="2">
        <f t="shared" si="275"/>
        <v>3.1416000000000006E-2</v>
      </c>
      <c r="R401" s="13">
        <f t="shared" si="276"/>
        <v>0.5</v>
      </c>
      <c r="S401" s="2">
        <f t="shared" si="277"/>
        <v>4.9087499999999999E-2</v>
      </c>
      <c r="T401" s="13">
        <f t="shared" si="278"/>
        <v>0.5</v>
      </c>
      <c r="U401" s="2">
        <f t="shared" si="279"/>
        <v>7.0685999999999999E-2</v>
      </c>
      <c r="V401" s="13">
        <f t="shared" si="280"/>
        <v>0.5</v>
      </c>
      <c r="W401" s="20">
        <f t="shared" si="281"/>
        <v>3.1416000000000006E-2</v>
      </c>
      <c r="X401" s="22">
        <f t="shared" si="282"/>
        <v>1</v>
      </c>
      <c r="Y401" s="21">
        <f t="shared" si="283"/>
        <v>4.9087499999999999E-2</v>
      </c>
      <c r="Z401" s="22">
        <f t="shared" si="284"/>
        <v>1</v>
      </c>
      <c r="AA401" s="21">
        <f t="shared" si="285"/>
        <v>7.0685999999999999E-2</v>
      </c>
      <c r="AB401" s="22">
        <f t="shared" si="286"/>
        <v>1</v>
      </c>
    </row>
    <row r="402" spans="3:28" x14ac:dyDescent="0.15">
      <c r="C402" s="92" t="s">
        <v>695</v>
      </c>
      <c r="D402" s="94" t="s">
        <v>696</v>
      </c>
      <c r="E402" s="51" t="s">
        <v>333</v>
      </c>
      <c r="F402" s="51" t="s">
        <v>308</v>
      </c>
      <c r="G402" s="69">
        <f t="shared" si="238"/>
        <v>6.3</v>
      </c>
      <c r="H402" s="71"/>
      <c r="I402" s="68">
        <f t="shared" si="269"/>
        <v>50</v>
      </c>
      <c r="J402" s="43">
        <f t="shared" si="270"/>
        <v>32</v>
      </c>
      <c r="K402" s="69">
        <f t="shared" si="271"/>
        <v>22</v>
      </c>
      <c r="L402" s="70"/>
      <c r="M402" s="50">
        <f t="shared" si="272"/>
        <v>100</v>
      </c>
      <c r="N402" s="47">
        <f t="shared" si="273"/>
        <v>64</v>
      </c>
      <c r="O402" s="47">
        <f t="shared" si="274"/>
        <v>45</v>
      </c>
      <c r="P402" s="23"/>
      <c r="Q402" s="2">
        <f t="shared" si="275"/>
        <v>3.1416000000000006E-2</v>
      </c>
      <c r="R402" s="13">
        <f t="shared" si="276"/>
        <v>0.5</v>
      </c>
      <c r="S402" s="2">
        <f t="shared" si="277"/>
        <v>4.9087499999999999E-2</v>
      </c>
      <c r="T402" s="13">
        <f t="shared" si="278"/>
        <v>0.5</v>
      </c>
      <c r="U402" s="2">
        <f t="shared" si="279"/>
        <v>7.0685999999999999E-2</v>
      </c>
      <c r="V402" s="13">
        <f t="shared" si="280"/>
        <v>0.5</v>
      </c>
      <c r="W402" s="20">
        <f t="shared" si="281"/>
        <v>3.1416000000000006E-2</v>
      </c>
      <c r="X402" s="22">
        <f t="shared" si="282"/>
        <v>1</v>
      </c>
      <c r="Y402" s="21">
        <f t="shared" si="283"/>
        <v>4.9087499999999999E-2</v>
      </c>
      <c r="Z402" s="22">
        <f t="shared" si="284"/>
        <v>1</v>
      </c>
      <c r="AA402" s="21">
        <f t="shared" si="285"/>
        <v>7.0685999999999999E-2</v>
      </c>
      <c r="AB402" s="22">
        <f t="shared" si="286"/>
        <v>1</v>
      </c>
    </row>
    <row r="403" spans="3:28" x14ac:dyDescent="0.15">
      <c r="C403" s="92" t="s">
        <v>697</v>
      </c>
      <c r="D403" s="94" t="s">
        <v>698</v>
      </c>
      <c r="E403" s="51" t="s">
        <v>457</v>
      </c>
      <c r="F403" s="51" t="s">
        <v>308</v>
      </c>
      <c r="G403" s="69">
        <f t="shared" si="238"/>
        <v>10.5</v>
      </c>
      <c r="H403" s="71"/>
      <c r="I403" s="68">
        <f t="shared" si="269"/>
        <v>84</v>
      </c>
      <c r="J403" s="43">
        <f t="shared" si="270"/>
        <v>53</v>
      </c>
      <c r="K403" s="69">
        <f t="shared" si="271"/>
        <v>37</v>
      </c>
      <c r="L403" s="70"/>
      <c r="M403" s="50">
        <f t="shared" si="272"/>
        <v>167</v>
      </c>
      <c r="N403" s="47">
        <f t="shared" si="273"/>
        <v>107</v>
      </c>
      <c r="O403" s="47">
        <f t="shared" si="274"/>
        <v>74</v>
      </c>
      <c r="P403" s="23"/>
      <c r="Q403" s="2">
        <f t="shared" si="275"/>
        <v>3.1416000000000006E-2</v>
      </c>
      <c r="R403" s="13">
        <f t="shared" si="276"/>
        <v>0.5</v>
      </c>
      <c r="S403" s="2">
        <f t="shared" si="277"/>
        <v>4.9087499999999999E-2</v>
      </c>
      <c r="T403" s="13">
        <f t="shared" si="278"/>
        <v>0.5</v>
      </c>
      <c r="U403" s="2">
        <f t="shared" si="279"/>
        <v>7.0685999999999999E-2</v>
      </c>
      <c r="V403" s="13">
        <f t="shared" si="280"/>
        <v>0.5</v>
      </c>
      <c r="W403" s="20">
        <f t="shared" si="281"/>
        <v>3.1416000000000006E-2</v>
      </c>
      <c r="X403" s="22">
        <f t="shared" si="282"/>
        <v>1</v>
      </c>
      <c r="Y403" s="21">
        <f t="shared" si="283"/>
        <v>4.9087499999999999E-2</v>
      </c>
      <c r="Z403" s="22">
        <f t="shared" si="284"/>
        <v>1</v>
      </c>
      <c r="AA403" s="21">
        <f t="shared" si="285"/>
        <v>7.0685999999999999E-2</v>
      </c>
      <c r="AB403" s="22">
        <f t="shared" si="286"/>
        <v>1</v>
      </c>
    </row>
    <row r="404" spans="3:28" x14ac:dyDescent="0.15">
      <c r="C404" s="92" t="s">
        <v>699</v>
      </c>
      <c r="D404" s="94" t="s">
        <v>700</v>
      </c>
      <c r="E404" s="51" t="s">
        <v>701</v>
      </c>
      <c r="F404" s="51" t="s">
        <v>308</v>
      </c>
      <c r="G404" s="69">
        <f t="shared" si="238"/>
        <v>17.5</v>
      </c>
      <c r="H404" s="71"/>
      <c r="I404" s="68">
        <f t="shared" si="269"/>
        <v>139</v>
      </c>
      <c r="J404" s="43">
        <f t="shared" si="270"/>
        <v>89</v>
      </c>
      <c r="K404" s="69">
        <f t="shared" si="271"/>
        <v>62</v>
      </c>
      <c r="L404" s="70"/>
      <c r="M404" s="50">
        <f t="shared" si="272"/>
        <v>279</v>
      </c>
      <c r="N404" s="47">
        <f t="shared" si="273"/>
        <v>178</v>
      </c>
      <c r="O404" s="47">
        <f t="shared" si="274"/>
        <v>124</v>
      </c>
      <c r="P404" s="23"/>
      <c r="Q404" s="2">
        <f t="shared" si="275"/>
        <v>3.1416000000000006E-2</v>
      </c>
      <c r="R404" s="13">
        <f t="shared" si="276"/>
        <v>0.5</v>
      </c>
      <c r="S404" s="2">
        <f t="shared" si="277"/>
        <v>4.9087499999999999E-2</v>
      </c>
      <c r="T404" s="13">
        <f t="shared" si="278"/>
        <v>0.5</v>
      </c>
      <c r="U404" s="2">
        <f t="shared" si="279"/>
        <v>7.0685999999999999E-2</v>
      </c>
      <c r="V404" s="13">
        <f t="shared" si="280"/>
        <v>0.5</v>
      </c>
      <c r="W404" s="20">
        <f t="shared" si="281"/>
        <v>3.1416000000000006E-2</v>
      </c>
      <c r="X404" s="22">
        <f t="shared" si="282"/>
        <v>1</v>
      </c>
      <c r="Y404" s="21">
        <f t="shared" si="283"/>
        <v>4.9087499999999999E-2</v>
      </c>
      <c r="Z404" s="22">
        <f t="shared" si="284"/>
        <v>1</v>
      </c>
      <c r="AA404" s="21">
        <f t="shared" si="285"/>
        <v>7.0685999999999999E-2</v>
      </c>
      <c r="AB404" s="22">
        <f t="shared" si="286"/>
        <v>1</v>
      </c>
    </row>
    <row r="405" spans="3:28" x14ac:dyDescent="0.15">
      <c r="C405" s="92" t="s">
        <v>702</v>
      </c>
      <c r="D405" s="94" t="s">
        <v>703</v>
      </c>
      <c r="E405" s="51" t="s">
        <v>704</v>
      </c>
      <c r="F405" s="51" t="s">
        <v>308</v>
      </c>
      <c r="G405" s="69">
        <f t="shared" si="238"/>
        <v>10.199999999999999</v>
      </c>
      <c r="H405" s="71"/>
      <c r="I405" s="68">
        <f t="shared" si="269"/>
        <v>81</v>
      </c>
      <c r="J405" s="43">
        <f t="shared" si="270"/>
        <v>52</v>
      </c>
      <c r="K405" s="69">
        <f t="shared" si="271"/>
        <v>36</v>
      </c>
      <c r="L405" s="70"/>
      <c r="M405" s="50">
        <f t="shared" si="272"/>
        <v>162</v>
      </c>
      <c r="N405" s="47">
        <f t="shared" si="273"/>
        <v>104</v>
      </c>
      <c r="O405" s="47">
        <f t="shared" si="274"/>
        <v>72</v>
      </c>
      <c r="P405" s="23"/>
      <c r="Q405" s="2">
        <f t="shared" si="275"/>
        <v>3.1416000000000006E-2</v>
      </c>
      <c r="R405" s="13">
        <f t="shared" si="276"/>
        <v>0.5</v>
      </c>
      <c r="S405" s="2">
        <f t="shared" si="277"/>
        <v>4.9087499999999999E-2</v>
      </c>
      <c r="T405" s="13">
        <f t="shared" si="278"/>
        <v>0.5</v>
      </c>
      <c r="U405" s="2">
        <f t="shared" si="279"/>
        <v>7.0685999999999999E-2</v>
      </c>
      <c r="V405" s="13">
        <f t="shared" si="280"/>
        <v>0.5</v>
      </c>
      <c r="W405" s="20">
        <f t="shared" si="281"/>
        <v>3.1416000000000006E-2</v>
      </c>
      <c r="X405" s="22">
        <f t="shared" si="282"/>
        <v>1</v>
      </c>
      <c r="Y405" s="21">
        <f t="shared" si="283"/>
        <v>4.9087499999999999E-2</v>
      </c>
      <c r="Z405" s="22">
        <f t="shared" si="284"/>
        <v>1</v>
      </c>
      <c r="AA405" s="21">
        <f t="shared" si="285"/>
        <v>7.0685999999999999E-2</v>
      </c>
      <c r="AB405" s="22">
        <f t="shared" si="286"/>
        <v>1</v>
      </c>
    </row>
    <row r="406" spans="3:28" x14ac:dyDescent="0.15">
      <c r="C406" s="92" t="s">
        <v>705</v>
      </c>
      <c r="D406" s="94" t="s">
        <v>706</v>
      </c>
      <c r="E406" s="51" t="s">
        <v>65</v>
      </c>
      <c r="F406" s="51" t="s">
        <v>308</v>
      </c>
      <c r="G406" s="69">
        <f t="shared" si="238"/>
        <v>8.1</v>
      </c>
      <c r="H406" s="71"/>
      <c r="I406" s="68">
        <f t="shared" si="269"/>
        <v>64</v>
      </c>
      <c r="J406" s="43">
        <f t="shared" si="270"/>
        <v>41</v>
      </c>
      <c r="K406" s="69">
        <f t="shared" si="271"/>
        <v>29</v>
      </c>
      <c r="L406" s="70"/>
      <c r="M406" s="50">
        <f t="shared" si="272"/>
        <v>129</v>
      </c>
      <c r="N406" s="47">
        <f t="shared" si="273"/>
        <v>83</v>
      </c>
      <c r="O406" s="47">
        <f t="shared" si="274"/>
        <v>57</v>
      </c>
      <c r="P406" s="23"/>
      <c r="Q406" s="2">
        <f t="shared" si="275"/>
        <v>3.1416000000000006E-2</v>
      </c>
      <c r="R406" s="13">
        <f t="shared" si="276"/>
        <v>0.5</v>
      </c>
      <c r="S406" s="2">
        <f t="shared" si="277"/>
        <v>4.9087499999999999E-2</v>
      </c>
      <c r="T406" s="13">
        <f t="shared" si="278"/>
        <v>0.5</v>
      </c>
      <c r="U406" s="2">
        <f t="shared" si="279"/>
        <v>7.0685999999999999E-2</v>
      </c>
      <c r="V406" s="13">
        <f t="shared" si="280"/>
        <v>0.5</v>
      </c>
      <c r="W406" s="20">
        <f t="shared" si="281"/>
        <v>3.1416000000000006E-2</v>
      </c>
      <c r="X406" s="22">
        <f t="shared" si="282"/>
        <v>1</v>
      </c>
      <c r="Y406" s="21">
        <f t="shared" si="283"/>
        <v>4.9087499999999999E-2</v>
      </c>
      <c r="Z406" s="22">
        <f t="shared" si="284"/>
        <v>1</v>
      </c>
      <c r="AA406" s="21">
        <f t="shared" si="285"/>
        <v>7.0685999999999999E-2</v>
      </c>
      <c r="AB406" s="22">
        <f t="shared" si="286"/>
        <v>1</v>
      </c>
    </row>
    <row r="407" spans="3:28" x14ac:dyDescent="0.15">
      <c r="C407" s="92" t="s">
        <v>707</v>
      </c>
      <c r="D407" s="94" t="s">
        <v>708</v>
      </c>
      <c r="E407" s="51" t="s">
        <v>415</v>
      </c>
      <c r="F407" s="51" t="s">
        <v>308</v>
      </c>
      <c r="G407" s="69">
        <f t="shared" si="238"/>
        <v>4.2</v>
      </c>
      <c r="H407" s="71"/>
      <c r="I407" s="68">
        <f t="shared" si="269"/>
        <v>33</v>
      </c>
      <c r="J407" s="43">
        <f t="shared" si="270"/>
        <v>21</v>
      </c>
      <c r="K407" s="69">
        <f t="shared" si="271"/>
        <v>15</v>
      </c>
      <c r="L407" s="70"/>
      <c r="M407" s="50">
        <f t="shared" si="272"/>
        <v>67</v>
      </c>
      <c r="N407" s="47">
        <f t="shared" si="273"/>
        <v>43</v>
      </c>
      <c r="O407" s="47">
        <f t="shared" si="274"/>
        <v>30</v>
      </c>
      <c r="P407" s="23"/>
      <c r="Q407" s="2">
        <f t="shared" si="275"/>
        <v>3.1416000000000006E-2</v>
      </c>
      <c r="R407" s="13">
        <f t="shared" si="276"/>
        <v>0.5</v>
      </c>
      <c r="S407" s="2">
        <f t="shared" si="277"/>
        <v>4.9087499999999999E-2</v>
      </c>
      <c r="T407" s="13">
        <f t="shared" si="278"/>
        <v>0.5</v>
      </c>
      <c r="U407" s="2">
        <f t="shared" si="279"/>
        <v>7.0685999999999999E-2</v>
      </c>
      <c r="V407" s="13">
        <f t="shared" si="280"/>
        <v>0.5</v>
      </c>
      <c r="W407" s="20">
        <f t="shared" si="281"/>
        <v>3.1416000000000006E-2</v>
      </c>
      <c r="X407" s="22">
        <f t="shared" si="282"/>
        <v>1</v>
      </c>
      <c r="Y407" s="21">
        <f t="shared" si="283"/>
        <v>4.9087499999999999E-2</v>
      </c>
      <c r="Z407" s="22">
        <f t="shared" si="284"/>
        <v>1</v>
      </c>
      <c r="AA407" s="21">
        <f t="shared" si="285"/>
        <v>7.0685999999999999E-2</v>
      </c>
      <c r="AB407" s="22">
        <f t="shared" si="286"/>
        <v>1</v>
      </c>
    </row>
    <row r="408" spans="3:28" x14ac:dyDescent="0.15">
      <c r="C408" s="92" t="s">
        <v>709</v>
      </c>
      <c r="D408" s="94" t="s">
        <v>710</v>
      </c>
      <c r="E408" s="51" t="s">
        <v>21</v>
      </c>
      <c r="F408" s="51" t="s">
        <v>21</v>
      </c>
      <c r="G408" s="69">
        <f t="shared" si="238"/>
        <v>36</v>
      </c>
      <c r="H408" s="71"/>
      <c r="I408" s="68">
        <f t="shared" si="269"/>
        <v>286</v>
      </c>
      <c r="J408" s="43">
        <f t="shared" si="270"/>
        <v>183</v>
      </c>
      <c r="K408" s="69">
        <f t="shared" si="271"/>
        <v>127</v>
      </c>
      <c r="L408" s="70"/>
      <c r="M408" s="50">
        <f t="shared" si="272"/>
        <v>573</v>
      </c>
      <c r="N408" s="47">
        <f t="shared" si="273"/>
        <v>367</v>
      </c>
      <c r="O408" s="47">
        <f t="shared" si="274"/>
        <v>255</v>
      </c>
      <c r="P408" s="23"/>
      <c r="Q408" s="2">
        <f t="shared" si="275"/>
        <v>3.1416000000000006E-2</v>
      </c>
      <c r="R408" s="13">
        <f t="shared" si="276"/>
        <v>0.5</v>
      </c>
      <c r="S408" s="2">
        <f t="shared" si="277"/>
        <v>4.9087499999999999E-2</v>
      </c>
      <c r="T408" s="13">
        <f t="shared" si="278"/>
        <v>0.5</v>
      </c>
      <c r="U408" s="2">
        <f t="shared" si="279"/>
        <v>7.0685999999999999E-2</v>
      </c>
      <c r="V408" s="13">
        <f t="shared" si="280"/>
        <v>0.5</v>
      </c>
      <c r="W408" s="20">
        <f t="shared" si="281"/>
        <v>3.1416000000000006E-2</v>
      </c>
      <c r="X408" s="22">
        <f t="shared" si="282"/>
        <v>1</v>
      </c>
      <c r="Y408" s="21">
        <f t="shared" si="283"/>
        <v>4.9087499999999999E-2</v>
      </c>
      <c r="Z408" s="22">
        <f t="shared" si="284"/>
        <v>1</v>
      </c>
      <c r="AA408" s="21">
        <f t="shared" si="285"/>
        <v>7.0685999999999999E-2</v>
      </c>
      <c r="AB408" s="22">
        <f t="shared" si="286"/>
        <v>1</v>
      </c>
    </row>
    <row r="409" spans="3:28" x14ac:dyDescent="0.15">
      <c r="C409" s="92" t="s">
        <v>711</v>
      </c>
      <c r="D409" s="94" t="s">
        <v>712</v>
      </c>
      <c r="E409" s="51" t="s">
        <v>526</v>
      </c>
      <c r="F409" s="51" t="s">
        <v>21</v>
      </c>
      <c r="G409" s="69">
        <f t="shared" si="238"/>
        <v>54</v>
      </c>
      <c r="H409" s="71"/>
      <c r="I409" s="68">
        <f t="shared" si="269"/>
        <v>430</v>
      </c>
      <c r="J409" s="43">
        <f t="shared" si="270"/>
        <v>275</v>
      </c>
      <c r="K409" s="69">
        <f t="shared" si="271"/>
        <v>191</v>
      </c>
      <c r="L409" s="70"/>
      <c r="M409" s="50">
        <f t="shared" si="272"/>
        <v>859</v>
      </c>
      <c r="N409" s="47">
        <f t="shared" si="273"/>
        <v>550</v>
      </c>
      <c r="O409" s="47">
        <f t="shared" si="274"/>
        <v>382</v>
      </c>
      <c r="P409" s="23"/>
      <c r="Q409" s="2">
        <f t="shared" si="275"/>
        <v>3.1416000000000006E-2</v>
      </c>
      <c r="R409" s="13">
        <f t="shared" si="276"/>
        <v>0.5</v>
      </c>
      <c r="S409" s="2">
        <f t="shared" si="277"/>
        <v>4.9087499999999999E-2</v>
      </c>
      <c r="T409" s="13">
        <f t="shared" si="278"/>
        <v>0.5</v>
      </c>
      <c r="U409" s="2">
        <f t="shared" si="279"/>
        <v>7.0685999999999999E-2</v>
      </c>
      <c r="V409" s="13">
        <f t="shared" si="280"/>
        <v>0.5</v>
      </c>
      <c r="W409" s="20">
        <f t="shared" si="281"/>
        <v>3.1416000000000006E-2</v>
      </c>
      <c r="X409" s="22">
        <f t="shared" si="282"/>
        <v>1</v>
      </c>
      <c r="Y409" s="21">
        <f t="shared" si="283"/>
        <v>4.9087499999999999E-2</v>
      </c>
      <c r="Z409" s="22">
        <f t="shared" si="284"/>
        <v>1</v>
      </c>
      <c r="AA409" s="21">
        <f t="shared" si="285"/>
        <v>7.0685999999999999E-2</v>
      </c>
      <c r="AB409" s="22">
        <f t="shared" si="286"/>
        <v>1</v>
      </c>
    </row>
    <row r="410" spans="3:28" x14ac:dyDescent="0.15">
      <c r="C410" s="92" t="s">
        <v>713</v>
      </c>
      <c r="D410" s="94" t="s">
        <v>714</v>
      </c>
      <c r="E410" s="51" t="s">
        <v>529</v>
      </c>
      <c r="F410" s="51" t="s">
        <v>21</v>
      </c>
      <c r="G410" s="69">
        <f t="shared" si="238"/>
        <v>72</v>
      </c>
      <c r="H410" s="71"/>
      <c r="I410" s="68">
        <f t="shared" si="269"/>
        <v>573</v>
      </c>
      <c r="J410" s="43">
        <f t="shared" si="270"/>
        <v>367</v>
      </c>
      <c r="K410" s="69">
        <f t="shared" si="271"/>
        <v>255</v>
      </c>
      <c r="L410" s="70"/>
      <c r="M410" s="50">
        <f t="shared" si="272"/>
        <v>1146</v>
      </c>
      <c r="N410" s="47">
        <f t="shared" si="273"/>
        <v>733</v>
      </c>
      <c r="O410" s="47">
        <f t="shared" si="274"/>
        <v>509</v>
      </c>
      <c r="P410" s="23"/>
      <c r="Q410" s="2">
        <f t="shared" si="275"/>
        <v>3.1416000000000006E-2</v>
      </c>
      <c r="R410" s="13">
        <f t="shared" si="276"/>
        <v>0.5</v>
      </c>
      <c r="S410" s="2">
        <f t="shared" si="277"/>
        <v>4.9087499999999999E-2</v>
      </c>
      <c r="T410" s="13">
        <f t="shared" si="278"/>
        <v>0.5</v>
      </c>
      <c r="U410" s="2">
        <f t="shared" si="279"/>
        <v>7.0685999999999999E-2</v>
      </c>
      <c r="V410" s="13">
        <f t="shared" si="280"/>
        <v>0.5</v>
      </c>
      <c r="W410" s="20">
        <f t="shared" si="281"/>
        <v>3.1416000000000006E-2</v>
      </c>
      <c r="X410" s="22">
        <f t="shared" si="282"/>
        <v>1</v>
      </c>
      <c r="Y410" s="21">
        <f t="shared" si="283"/>
        <v>4.9087499999999999E-2</v>
      </c>
      <c r="Z410" s="22">
        <f t="shared" si="284"/>
        <v>1</v>
      </c>
      <c r="AA410" s="21">
        <f t="shared" si="285"/>
        <v>7.0685999999999999E-2</v>
      </c>
      <c r="AB410" s="22">
        <f t="shared" si="286"/>
        <v>1</v>
      </c>
    </row>
    <row r="411" spans="3:28" x14ac:dyDescent="0.15">
      <c r="C411" s="92" t="s">
        <v>715</v>
      </c>
      <c r="D411" s="94" t="s">
        <v>716</v>
      </c>
      <c r="E411" s="51" t="s">
        <v>21</v>
      </c>
      <c r="F411" s="51" t="s">
        <v>21</v>
      </c>
      <c r="G411" s="69">
        <f t="shared" si="238"/>
        <v>36</v>
      </c>
      <c r="H411" s="71"/>
      <c r="I411" s="68">
        <f t="shared" si="269"/>
        <v>286</v>
      </c>
      <c r="J411" s="43">
        <f t="shared" si="270"/>
        <v>183</v>
      </c>
      <c r="K411" s="69">
        <f t="shared" si="271"/>
        <v>127</v>
      </c>
      <c r="L411" s="70"/>
      <c r="M411" s="50">
        <f t="shared" si="272"/>
        <v>573</v>
      </c>
      <c r="N411" s="47">
        <f t="shared" si="273"/>
        <v>367</v>
      </c>
      <c r="O411" s="47">
        <f t="shared" si="274"/>
        <v>255</v>
      </c>
      <c r="P411" s="23"/>
      <c r="Q411" s="2">
        <f t="shared" si="275"/>
        <v>3.1416000000000006E-2</v>
      </c>
      <c r="R411" s="13">
        <f t="shared" si="276"/>
        <v>0.5</v>
      </c>
      <c r="S411" s="2">
        <f t="shared" si="277"/>
        <v>4.9087499999999999E-2</v>
      </c>
      <c r="T411" s="13">
        <f t="shared" si="278"/>
        <v>0.5</v>
      </c>
      <c r="U411" s="2">
        <f t="shared" si="279"/>
        <v>7.0685999999999999E-2</v>
      </c>
      <c r="V411" s="13">
        <f t="shared" si="280"/>
        <v>0.5</v>
      </c>
      <c r="W411" s="20">
        <f t="shared" si="281"/>
        <v>3.1416000000000006E-2</v>
      </c>
      <c r="X411" s="22">
        <f t="shared" si="282"/>
        <v>1</v>
      </c>
      <c r="Y411" s="21">
        <f t="shared" si="283"/>
        <v>4.9087499999999999E-2</v>
      </c>
      <c r="Z411" s="22">
        <f t="shared" si="284"/>
        <v>1</v>
      </c>
      <c r="AA411" s="21">
        <f t="shared" si="285"/>
        <v>7.0685999999999999E-2</v>
      </c>
      <c r="AB411" s="22">
        <f t="shared" si="286"/>
        <v>1</v>
      </c>
    </row>
    <row r="412" spans="3:28" x14ac:dyDescent="0.15">
      <c r="C412" s="92" t="s">
        <v>717</v>
      </c>
      <c r="D412" s="94" t="s">
        <v>718</v>
      </c>
      <c r="E412" s="51" t="s">
        <v>529</v>
      </c>
      <c r="F412" s="51" t="s">
        <v>21</v>
      </c>
      <c r="G412" s="69">
        <f t="shared" si="238"/>
        <v>72</v>
      </c>
      <c r="H412" s="71"/>
      <c r="I412" s="68">
        <f t="shared" si="269"/>
        <v>573</v>
      </c>
      <c r="J412" s="43">
        <f t="shared" si="270"/>
        <v>367</v>
      </c>
      <c r="K412" s="69">
        <f t="shared" si="271"/>
        <v>255</v>
      </c>
      <c r="L412" s="70"/>
      <c r="M412" s="50">
        <f t="shared" si="272"/>
        <v>1146</v>
      </c>
      <c r="N412" s="47">
        <f t="shared" si="273"/>
        <v>733</v>
      </c>
      <c r="O412" s="47">
        <f t="shared" si="274"/>
        <v>509</v>
      </c>
      <c r="P412" s="23"/>
      <c r="Q412" s="2">
        <f t="shared" si="275"/>
        <v>3.1416000000000006E-2</v>
      </c>
      <c r="R412" s="13">
        <f t="shared" si="276"/>
        <v>0.5</v>
      </c>
      <c r="S412" s="2">
        <f t="shared" si="277"/>
        <v>4.9087499999999999E-2</v>
      </c>
      <c r="T412" s="13">
        <f t="shared" si="278"/>
        <v>0.5</v>
      </c>
      <c r="U412" s="2">
        <f t="shared" si="279"/>
        <v>7.0685999999999999E-2</v>
      </c>
      <c r="V412" s="13">
        <f t="shared" si="280"/>
        <v>0.5</v>
      </c>
      <c r="W412" s="20">
        <f t="shared" si="281"/>
        <v>3.1416000000000006E-2</v>
      </c>
      <c r="X412" s="22">
        <f t="shared" si="282"/>
        <v>1</v>
      </c>
      <c r="Y412" s="21">
        <f t="shared" si="283"/>
        <v>4.9087499999999999E-2</v>
      </c>
      <c r="Z412" s="22">
        <f t="shared" si="284"/>
        <v>1</v>
      </c>
      <c r="AA412" s="21">
        <f t="shared" si="285"/>
        <v>7.0685999999999999E-2</v>
      </c>
      <c r="AB412" s="22">
        <f t="shared" si="286"/>
        <v>1</v>
      </c>
    </row>
    <row r="413" spans="3:28" x14ac:dyDescent="0.15">
      <c r="C413" s="92" t="s">
        <v>719</v>
      </c>
      <c r="D413" s="94" t="s">
        <v>720</v>
      </c>
      <c r="E413" s="51" t="s">
        <v>535</v>
      </c>
      <c r="F413" s="51" t="s">
        <v>21</v>
      </c>
      <c r="G413" s="69">
        <f>ROUNDDOWN((E413*F413),1)</f>
        <v>108</v>
      </c>
      <c r="H413" s="71"/>
      <c r="I413" s="68">
        <f t="shared" si="269"/>
        <v>859</v>
      </c>
      <c r="J413" s="43">
        <f t="shared" si="270"/>
        <v>550</v>
      </c>
      <c r="K413" s="69">
        <f t="shared" si="271"/>
        <v>382</v>
      </c>
      <c r="L413" s="70"/>
      <c r="M413" s="50">
        <f t="shared" si="272"/>
        <v>1719</v>
      </c>
      <c r="N413" s="47">
        <f t="shared" si="273"/>
        <v>1100</v>
      </c>
      <c r="O413" s="47">
        <f t="shared" si="274"/>
        <v>764</v>
      </c>
      <c r="P413" s="23"/>
      <c r="Q413" s="2">
        <f t="shared" si="275"/>
        <v>3.1416000000000006E-2</v>
      </c>
      <c r="R413" s="13">
        <f t="shared" si="276"/>
        <v>0.5</v>
      </c>
      <c r="S413" s="2">
        <f t="shared" si="277"/>
        <v>4.9087499999999999E-2</v>
      </c>
      <c r="T413" s="13">
        <f t="shared" si="278"/>
        <v>0.5</v>
      </c>
      <c r="U413" s="2">
        <f t="shared" si="279"/>
        <v>7.0685999999999999E-2</v>
      </c>
      <c r="V413" s="13">
        <f t="shared" si="280"/>
        <v>0.5</v>
      </c>
      <c r="W413" s="20">
        <f t="shared" si="281"/>
        <v>3.1416000000000006E-2</v>
      </c>
      <c r="X413" s="22">
        <f t="shared" si="282"/>
        <v>1</v>
      </c>
      <c r="Y413" s="21">
        <f t="shared" si="283"/>
        <v>4.9087499999999999E-2</v>
      </c>
      <c r="Z413" s="22">
        <f t="shared" si="284"/>
        <v>1</v>
      </c>
      <c r="AA413" s="21">
        <f t="shared" si="285"/>
        <v>7.0685999999999999E-2</v>
      </c>
      <c r="AB413" s="22">
        <f t="shared" si="286"/>
        <v>1</v>
      </c>
    </row>
    <row r="414" spans="3:28" x14ac:dyDescent="0.15">
      <c r="C414" s="92" t="s">
        <v>721</v>
      </c>
      <c r="D414" s="94" t="s">
        <v>722</v>
      </c>
      <c r="E414" s="51" t="s">
        <v>538</v>
      </c>
      <c r="F414" s="51" t="s">
        <v>21</v>
      </c>
      <c r="G414" s="69">
        <f>ROUNDDOWN((E414*F414),1)</f>
        <v>144</v>
      </c>
      <c r="H414" s="71"/>
      <c r="I414" s="68">
        <f t="shared" si="269"/>
        <v>1146</v>
      </c>
      <c r="J414" s="43">
        <f t="shared" si="270"/>
        <v>733</v>
      </c>
      <c r="K414" s="69">
        <f t="shared" si="271"/>
        <v>509</v>
      </c>
      <c r="L414" s="67"/>
      <c r="M414" s="50">
        <f t="shared" si="272"/>
        <v>2292</v>
      </c>
      <c r="N414" s="47">
        <f t="shared" si="273"/>
        <v>1467</v>
      </c>
      <c r="O414" s="47">
        <f t="shared" si="274"/>
        <v>1019</v>
      </c>
      <c r="P414" s="23"/>
      <c r="Q414" s="2">
        <f t="shared" si="275"/>
        <v>3.1416000000000006E-2</v>
      </c>
      <c r="R414" s="13">
        <f t="shared" si="276"/>
        <v>0.5</v>
      </c>
      <c r="S414" s="2">
        <f t="shared" si="277"/>
        <v>4.9087499999999999E-2</v>
      </c>
      <c r="T414" s="13">
        <f t="shared" si="278"/>
        <v>0.5</v>
      </c>
      <c r="U414" s="2">
        <f t="shared" si="279"/>
        <v>7.0685999999999999E-2</v>
      </c>
      <c r="V414" s="13">
        <f t="shared" si="280"/>
        <v>0.5</v>
      </c>
      <c r="W414" s="20">
        <f t="shared" si="281"/>
        <v>3.1416000000000006E-2</v>
      </c>
      <c r="X414" s="22">
        <f t="shared" si="282"/>
        <v>1</v>
      </c>
      <c r="Y414" s="21">
        <f t="shared" si="283"/>
        <v>4.9087499999999999E-2</v>
      </c>
      <c r="Z414" s="22">
        <f t="shared" si="284"/>
        <v>1</v>
      </c>
      <c r="AA414" s="21">
        <f t="shared" si="285"/>
        <v>7.0685999999999999E-2</v>
      </c>
      <c r="AB414" s="22">
        <f t="shared" si="286"/>
        <v>1</v>
      </c>
    </row>
    <row r="415" spans="3:28" ht="14" thickTop="1" x14ac:dyDescent="0.15">
      <c r="C415" s="142" t="s">
        <v>723</v>
      </c>
      <c r="D415" s="139" t="s">
        <v>724</v>
      </c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1"/>
      <c r="P415" s="23"/>
      <c r="W415" s="21"/>
      <c r="X415" s="21"/>
      <c r="Y415" s="21"/>
      <c r="Z415" s="21"/>
      <c r="AA415" s="21"/>
      <c r="AB415" s="21"/>
    </row>
    <row r="416" spans="3:28" x14ac:dyDescent="0.15">
      <c r="C416" s="143"/>
      <c r="D416" s="136" t="s">
        <v>725</v>
      </c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8"/>
      <c r="P416" s="23"/>
      <c r="W416" s="21"/>
      <c r="X416" s="21"/>
      <c r="Y416" s="21"/>
      <c r="Z416" s="21"/>
      <c r="AA416" s="21"/>
      <c r="AB416" s="21"/>
    </row>
    <row r="417" spans="3:28" x14ac:dyDescent="0.15">
      <c r="C417" s="143"/>
      <c r="D417" s="136" t="s">
        <v>726</v>
      </c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8"/>
      <c r="P417" s="23"/>
      <c r="W417" s="21"/>
      <c r="X417" s="21"/>
      <c r="Y417" s="21"/>
      <c r="Z417" s="21"/>
      <c r="AA417" s="21"/>
      <c r="AB417" s="21"/>
    </row>
    <row r="418" spans="3:28" x14ac:dyDescent="0.15">
      <c r="C418" s="143"/>
      <c r="D418" s="136" t="s">
        <v>727</v>
      </c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8"/>
      <c r="P418" s="23"/>
      <c r="W418" s="21"/>
      <c r="X418" s="21"/>
      <c r="Y418" s="21"/>
      <c r="Z418" s="21"/>
      <c r="AA418" s="21"/>
      <c r="AB418" s="21"/>
    </row>
    <row r="419" spans="3:28" x14ac:dyDescent="0.15">
      <c r="C419" s="143"/>
      <c r="D419" s="133" t="s">
        <v>728</v>
      </c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5"/>
      <c r="P419" s="23"/>
      <c r="W419" s="21"/>
      <c r="X419" s="21"/>
      <c r="Y419" s="21"/>
      <c r="Z419" s="21"/>
      <c r="AA419" s="21"/>
      <c r="AB419" s="21"/>
    </row>
    <row r="420" spans="3:28" x14ac:dyDescent="0.15">
      <c r="C420" s="80" t="s">
        <v>729</v>
      </c>
      <c r="D420" s="101"/>
      <c r="E420" s="81"/>
      <c r="F420" s="81"/>
      <c r="G420" s="82"/>
      <c r="H420" s="81"/>
      <c r="I420" s="81"/>
      <c r="J420" s="81"/>
      <c r="K420" s="81"/>
      <c r="L420" s="81"/>
      <c r="M420" s="81"/>
      <c r="N420" s="81"/>
      <c r="O420" s="83"/>
      <c r="P420" s="23"/>
      <c r="W420" s="21"/>
      <c r="X420" s="21"/>
      <c r="Y420" s="21"/>
      <c r="Z420" s="21"/>
      <c r="AA420" s="21"/>
      <c r="AB420" s="21"/>
    </row>
    <row r="421" spans="3:28" x14ac:dyDescent="0.15">
      <c r="C421" s="84" t="s">
        <v>730</v>
      </c>
      <c r="D421" s="101"/>
      <c r="E421" s="81"/>
      <c r="F421" s="81"/>
      <c r="G421" s="82"/>
      <c r="H421" s="81"/>
      <c r="I421" s="81"/>
      <c r="J421" s="81"/>
      <c r="K421" s="81"/>
      <c r="L421" s="81"/>
      <c r="M421" s="81"/>
      <c r="N421" s="81"/>
      <c r="O421" s="83"/>
      <c r="P421" s="23"/>
      <c r="W421" s="21"/>
      <c r="X421" s="21"/>
      <c r="Y421" s="21"/>
      <c r="Z421" s="21"/>
      <c r="AA421" s="21"/>
      <c r="AB421" s="21"/>
    </row>
    <row r="422" spans="3:28" x14ac:dyDescent="0.15">
      <c r="C422" s="85" t="s">
        <v>731</v>
      </c>
      <c r="D422" s="102"/>
      <c r="E422" s="86"/>
      <c r="F422" s="86"/>
      <c r="G422" s="87"/>
      <c r="H422" s="86"/>
      <c r="I422" s="86"/>
      <c r="J422" s="86"/>
      <c r="K422" s="86"/>
      <c r="L422" s="86"/>
      <c r="M422" s="86"/>
      <c r="N422" s="86"/>
      <c r="O422" s="88"/>
      <c r="P422" s="23"/>
      <c r="W422" s="21"/>
      <c r="X422" s="21"/>
      <c r="Y422" s="21"/>
      <c r="Z422" s="21"/>
      <c r="AA422" s="21"/>
      <c r="AB422" s="21"/>
    </row>
    <row r="423" spans="3:28" ht="21" customHeight="1" x14ac:dyDescent="0.15">
      <c r="C423" s="179" t="s">
        <v>849</v>
      </c>
      <c r="D423" s="179"/>
      <c r="E423" s="179"/>
      <c r="F423" s="179"/>
      <c r="G423" s="179"/>
      <c r="H423" s="179"/>
      <c r="I423" s="179"/>
      <c r="J423" s="179"/>
      <c r="K423" s="179"/>
      <c r="L423" s="179"/>
      <c r="M423" s="179"/>
      <c r="N423" s="179"/>
      <c r="O423" s="179"/>
      <c r="P423" s="23"/>
      <c r="W423" s="21"/>
      <c r="X423" s="21"/>
      <c r="Y423" s="21"/>
      <c r="Z423" s="21"/>
      <c r="AA423" s="21"/>
      <c r="AB423" s="21"/>
    </row>
    <row r="424" spans="3:28" x14ac:dyDescent="0.15">
      <c r="C424" s="180"/>
      <c r="D424" s="180"/>
      <c r="E424" s="180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23"/>
      <c r="W424" s="21"/>
      <c r="X424" s="21"/>
      <c r="Y424" s="21"/>
      <c r="Z424" s="21"/>
      <c r="AA424" s="21"/>
      <c r="AB424" s="21"/>
    </row>
    <row r="425" spans="3:28" x14ac:dyDescent="0.15"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23"/>
      <c r="W425" s="21"/>
      <c r="X425" s="21"/>
      <c r="Y425" s="21"/>
      <c r="Z425" s="21"/>
      <c r="AA425" s="21"/>
      <c r="AB425" s="21"/>
    </row>
    <row r="426" spans="3:28" ht="409.5" customHeight="1" x14ac:dyDescent="0.15">
      <c r="P426" s="23"/>
      <c r="W426" s="21"/>
      <c r="X426" s="21"/>
      <c r="Y426" s="21"/>
      <c r="Z426" s="21"/>
      <c r="AA426" s="21"/>
      <c r="AB426" s="21"/>
    </row>
    <row r="427" spans="3:28" x14ac:dyDescent="0.15">
      <c r="P427" s="23"/>
      <c r="W427" s="21"/>
      <c r="X427" s="21"/>
      <c r="Y427" s="21"/>
      <c r="Z427" s="21"/>
      <c r="AA427" s="21"/>
      <c r="AB427" s="21"/>
    </row>
    <row r="428" spans="3:28" x14ac:dyDescent="0.15">
      <c r="P428" s="23"/>
      <c r="W428" s="21"/>
      <c r="X428" s="21"/>
      <c r="Y428" s="21"/>
      <c r="Z428" s="21"/>
      <c r="AA428" s="21"/>
      <c r="AB428" s="21"/>
    </row>
    <row r="429" spans="3:28" x14ac:dyDescent="0.15">
      <c r="P429" s="23"/>
      <c r="W429" s="21"/>
      <c r="X429" s="21"/>
      <c r="Y429" s="21"/>
      <c r="Z429" s="21"/>
      <c r="AA429" s="21"/>
      <c r="AB429" s="21"/>
    </row>
    <row r="430" spans="3:28" x14ac:dyDescent="0.15">
      <c r="P430" s="23"/>
      <c r="W430" s="21"/>
      <c r="X430" s="21"/>
      <c r="Y430" s="21"/>
      <c r="Z430" s="21"/>
      <c r="AA430" s="21"/>
      <c r="AB430" s="21"/>
    </row>
    <row r="431" spans="3:28" x14ac:dyDescent="0.15">
      <c r="P431" s="23"/>
      <c r="W431" s="21"/>
      <c r="X431" s="21"/>
      <c r="Y431" s="21"/>
      <c r="Z431" s="21"/>
      <c r="AA431" s="21"/>
      <c r="AB431" s="21"/>
    </row>
    <row r="432" spans="3:28" x14ac:dyDescent="0.15">
      <c r="P432" s="23"/>
      <c r="W432" s="21"/>
      <c r="X432" s="21"/>
      <c r="Y432" s="21"/>
      <c r="Z432" s="21"/>
      <c r="AA432" s="21"/>
      <c r="AB432" s="21"/>
    </row>
    <row r="433" spans="16:28" x14ac:dyDescent="0.15">
      <c r="P433" s="23"/>
      <c r="W433" s="21"/>
      <c r="X433" s="21"/>
      <c r="Y433" s="21"/>
      <c r="Z433" s="21"/>
      <c r="AA433" s="21"/>
      <c r="AB433" s="21"/>
    </row>
    <row r="434" spans="16:28" x14ac:dyDescent="0.15">
      <c r="P434" s="23"/>
      <c r="W434" s="21"/>
      <c r="X434" s="21"/>
      <c r="Y434" s="21"/>
      <c r="Z434" s="21"/>
      <c r="AA434" s="21"/>
      <c r="AB434" s="21"/>
    </row>
    <row r="435" spans="16:28" x14ac:dyDescent="0.15">
      <c r="P435" s="23"/>
      <c r="W435" s="21"/>
      <c r="X435" s="21"/>
      <c r="Y435" s="21"/>
      <c r="Z435" s="21"/>
      <c r="AA435" s="21"/>
      <c r="AB435" s="21"/>
    </row>
    <row r="436" spans="16:28" x14ac:dyDescent="0.15">
      <c r="P436" s="23"/>
      <c r="W436" s="21"/>
      <c r="X436" s="21"/>
      <c r="Y436" s="21"/>
      <c r="Z436" s="21"/>
      <c r="AA436" s="21"/>
      <c r="AB436" s="21"/>
    </row>
    <row r="437" spans="16:28" x14ac:dyDescent="0.15">
      <c r="P437" s="23"/>
      <c r="W437" s="21"/>
      <c r="X437" s="21"/>
      <c r="Y437" s="21"/>
      <c r="Z437" s="21"/>
      <c r="AA437" s="21"/>
      <c r="AB437" s="21"/>
    </row>
    <row r="438" spans="16:28" x14ac:dyDescent="0.15">
      <c r="P438" s="23"/>
      <c r="W438" s="21"/>
      <c r="X438" s="21"/>
      <c r="Y438" s="21"/>
      <c r="Z438" s="21"/>
      <c r="AA438" s="21"/>
      <c r="AB438" s="21"/>
    </row>
    <row r="439" spans="16:28" x14ac:dyDescent="0.15">
      <c r="P439" s="23"/>
      <c r="W439" s="21"/>
      <c r="X439" s="21"/>
      <c r="Y439" s="21"/>
      <c r="Z439" s="21"/>
      <c r="AA439" s="21"/>
      <c r="AB439" s="21"/>
    </row>
    <row r="440" spans="16:28" x14ac:dyDescent="0.15">
      <c r="P440" s="23"/>
      <c r="W440" s="21"/>
      <c r="X440" s="21"/>
      <c r="Y440" s="21"/>
      <c r="Z440" s="21"/>
      <c r="AA440" s="21"/>
      <c r="AB440" s="21"/>
    </row>
  </sheetData>
  <mergeCells count="134">
    <mergeCell ref="C423:O425"/>
    <mergeCell ref="C23:C24"/>
    <mergeCell ref="D23:D24"/>
    <mergeCell ref="C46:C47"/>
    <mergeCell ref="C25:C26"/>
    <mergeCell ref="D25:D26"/>
    <mergeCell ref="D138:D139"/>
    <mergeCell ref="D149:D150"/>
    <mergeCell ref="C133:C135"/>
    <mergeCell ref="D133:D135"/>
    <mergeCell ref="C159:C160"/>
    <mergeCell ref="D159:D160"/>
    <mergeCell ref="D151:D152"/>
    <mergeCell ref="D142:D143"/>
    <mergeCell ref="D157:D158"/>
    <mergeCell ref="C153:C154"/>
    <mergeCell ref="D153:D154"/>
    <mergeCell ref="C75:C76"/>
    <mergeCell ref="D75:D76"/>
    <mergeCell ref="D71:D72"/>
    <mergeCell ref="C73:C74"/>
    <mergeCell ref="D73:D74"/>
    <mergeCell ref="C71:C72"/>
    <mergeCell ref="C144:C145"/>
    <mergeCell ref="D106:D107"/>
    <mergeCell ref="C108:C109"/>
    <mergeCell ref="D108:D109"/>
    <mergeCell ref="C110:C111"/>
    <mergeCell ref="D110:D111"/>
    <mergeCell ref="C112:C113"/>
    <mergeCell ref="D112:D113"/>
    <mergeCell ref="D65:D66"/>
    <mergeCell ref="C61:C62"/>
    <mergeCell ref="D61:D62"/>
    <mergeCell ref="D67:D68"/>
    <mergeCell ref="C19:C20"/>
    <mergeCell ref="D19:D20"/>
    <mergeCell ref="C40:C41"/>
    <mergeCell ref="D40:D41"/>
    <mergeCell ref="C42:C43"/>
    <mergeCell ref="C56:C57"/>
    <mergeCell ref="C52:C53"/>
    <mergeCell ref="C54:C55"/>
    <mergeCell ref="C44:C45"/>
    <mergeCell ref="D42:D43"/>
    <mergeCell ref="D21:D22"/>
    <mergeCell ref="D46:D47"/>
    <mergeCell ref="D52:D53"/>
    <mergeCell ref="D44:D45"/>
    <mergeCell ref="D56:D57"/>
    <mergeCell ref="D54:D55"/>
    <mergeCell ref="C65:C66"/>
    <mergeCell ref="D69:D70"/>
    <mergeCell ref="C91:C92"/>
    <mergeCell ref="C95:C96"/>
    <mergeCell ref="C1:O1"/>
    <mergeCell ref="C8:O8"/>
    <mergeCell ref="C14:C15"/>
    <mergeCell ref="D14:D15"/>
    <mergeCell ref="C17:C18"/>
    <mergeCell ref="D17:D18"/>
    <mergeCell ref="C2:O3"/>
    <mergeCell ref="C4:C7"/>
    <mergeCell ref="D4:D7"/>
    <mergeCell ref="E4:G4"/>
    <mergeCell ref="I4:K4"/>
    <mergeCell ref="M4:O4"/>
    <mergeCell ref="E5:E7"/>
    <mergeCell ref="F5:F7"/>
    <mergeCell ref="G5:G7"/>
    <mergeCell ref="D63:D64"/>
    <mergeCell ref="D77:D78"/>
    <mergeCell ref="C69:C70"/>
    <mergeCell ref="C21:C22"/>
    <mergeCell ref="C63:C64"/>
    <mergeCell ref="C67:C68"/>
    <mergeCell ref="C250:O250"/>
    <mergeCell ref="C225:C226"/>
    <mergeCell ref="C227:C228"/>
    <mergeCell ref="D227:D228"/>
    <mergeCell ref="C229:C230"/>
    <mergeCell ref="D93:D94"/>
    <mergeCell ref="D95:D96"/>
    <mergeCell ref="D97:D98"/>
    <mergeCell ref="C93:C94"/>
    <mergeCell ref="D229:D230"/>
    <mergeCell ref="C97:C98"/>
    <mergeCell ref="C124:C126"/>
    <mergeCell ref="D124:D126"/>
    <mergeCell ref="D130:D132"/>
    <mergeCell ref="C127:C129"/>
    <mergeCell ref="C138:C139"/>
    <mergeCell ref="D127:D129"/>
    <mergeCell ref="C130:C132"/>
    <mergeCell ref="D165:D166"/>
    <mergeCell ref="C155:C156"/>
    <mergeCell ref="D155:D156"/>
    <mergeCell ref="C142:C143"/>
    <mergeCell ref="C162:C163"/>
    <mergeCell ref="D162:D163"/>
    <mergeCell ref="D225:D226"/>
    <mergeCell ref="C198:O198"/>
    <mergeCell ref="C165:C166"/>
    <mergeCell ref="C167:O167"/>
    <mergeCell ref="C231:C232"/>
    <mergeCell ref="D231:D232"/>
    <mergeCell ref="C77:C78"/>
    <mergeCell ref="C89:C90"/>
    <mergeCell ref="D89:D90"/>
    <mergeCell ref="D91:D92"/>
    <mergeCell ref="C157:C158"/>
    <mergeCell ref="C151:C152"/>
    <mergeCell ref="C149:C150"/>
    <mergeCell ref="D136:D137"/>
    <mergeCell ref="C121:C123"/>
    <mergeCell ref="D121:D123"/>
    <mergeCell ref="C104:C105"/>
    <mergeCell ref="D104:D105"/>
    <mergeCell ref="C106:C107"/>
    <mergeCell ref="D144:D145"/>
    <mergeCell ref="C136:C137"/>
    <mergeCell ref="C140:C141"/>
    <mergeCell ref="D140:D141"/>
    <mergeCell ref="D419:O419"/>
    <mergeCell ref="D418:O418"/>
    <mergeCell ref="D417:O417"/>
    <mergeCell ref="D416:O416"/>
    <mergeCell ref="D415:O415"/>
    <mergeCell ref="C415:C419"/>
    <mergeCell ref="C275:O275"/>
    <mergeCell ref="C286:O286"/>
    <mergeCell ref="C315:O315"/>
    <mergeCell ref="C316:O316"/>
    <mergeCell ref="C289:O289"/>
  </mergeCells>
  <phoneticPr fontId="21" type="noConversion"/>
  <pageMargins left="0.75" right="0.5" top="0.8" bottom="0.6" header="0.5" footer="0.4"/>
  <pageSetup scale="95" orientation="landscape" r:id="rId1"/>
  <headerFooter>
    <oddHeader>&amp;C&amp;8Fill Ratio is the percentage of Usable Area filled by cables including the gaps between cables. Fill for double-sided (DS) cable managers is listed in two rows (Front/Rear).</oddHeader>
    <oddFooter xml:space="preserve">&amp;L&amp;6&amp;K000000
Updated
&amp;D&amp;C&amp;6&amp;K000000Chatsworth Products
800-834-4969 / techsupport@chatsworth.com / www.chatsworth.com&amp;R&amp;8&amp;K000000
&amp;6CPI-Cable Fill Table
Page &amp;P </oddFooter>
  </headerFooter>
  <rowBreaks count="15" manualBreakCount="15">
    <brk id="33" min="2" max="14" man="1"/>
    <brk id="64" min="2" max="14" man="1"/>
    <brk id="87" min="2" max="14" man="1"/>
    <brk id="113" min="2" max="14" man="1"/>
    <brk id="135" min="2" max="14" man="1"/>
    <brk id="164" min="2" max="14" man="1"/>
    <brk id="178" min="2" max="14" man="1"/>
    <brk id="202" min="2" max="14" man="1"/>
    <brk id="235" min="2" max="14" man="1"/>
    <brk id="268" min="2" max="14" man="1"/>
    <brk id="298" min="2" max="14" man="1"/>
    <brk id="327" min="2" max="14" man="1"/>
    <brk id="347" min="2" max="14" man="1"/>
    <brk id="380" min="2" max="14" man="1"/>
    <brk id="412" min="2" max="14" man="1"/>
  </rowBreaks>
  <ignoredErrors>
    <ignoredError sqref="I115:O1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44"/>
  <sheetViews>
    <sheetView view="pageLayout" zoomScaleNormal="100" zoomScaleSheetLayoutView="100" workbookViewId="0"/>
  </sheetViews>
  <sheetFormatPr baseColWidth="10" defaultColWidth="8.83203125" defaultRowHeight="13" x14ac:dyDescent="0.15"/>
  <cols>
    <col min="1" max="1" width="2.5" customWidth="1"/>
    <col min="10" max="10" width="13.5" customWidth="1"/>
  </cols>
  <sheetData>
    <row r="1" spans="2:12" x14ac:dyDescent="0.15">
      <c r="B1" s="9" t="s">
        <v>732</v>
      </c>
      <c r="C1" s="18"/>
    </row>
    <row r="2" spans="2:12" x14ac:dyDescent="0.15">
      <c r="B2" s="130" t="s">
        <v>733</v>
      </c>
      <c r="C2" s="26"/>
      <c r="D2" s="26"/>
      <c r="E2" s="26"/>
      <c r="F2" s="26"/>
      <c r="G2" s="26"/>
      <c r="H2" s="26"/>
      <c r="I2" s="26"/>
      <c r="J2" s="26"/>
    </row>
    <row r="3" spans="2:12" x14ac:dyDescent="0.15">
      <c r="B3" s="130" t="s">
        <v>734</v>
      </c>
      <c r="C3" s="26"/>
      <c r="D3" s="26"/>
      <c r="E3" s="26"/>
      <c r="F3" s="26"/>
      <c r="G3" s="26"/>
      <c r="H3" s="26"/>
      <c r="I3" s="26"/>
      <c r="J3" s="26"/>
    </row>
    <row r="4" spans="2:12" x14ac:dyDescent="0.15">
      <c r="B4" s="130" t="s">
        <v>735</v>
      </c>
      <c r="C4" s="26"/>
      <c r="D4" s="26"/>
      <c r="E4" s="26"/>
      <c r="F4" s="26"/>
      <c r="G4" s="26"/>
      <c r="H4" s="26"/>
      <c r="I4" s="26"/>
      <c r="J4" s="26"/>
    </row>
    <row r="6" spans="2:12" x14ac:dyDescent="0.15">
      <c r="B6" s="9" t="s">
        <v>736</v>
      </c>
    </row>
    <row r="7" spans="2:12" x14ac:dyDescent="0.15">
      <c r="B7" s="18" t="s">
        <v>737</v>
      </c>
    </row>
    <row r="8" spans="2:12" x14ac:dyDescent="0.15">
      <c r="B8" s="18" t="s">
        <v>738</v>
      </c>
    </row>
    <row r="9" spans="2:12" x14ac:dyDescent="0.15">
      <c r="B9" s="18"/>
    </row>
    <row r="10" spans="2:12" x14ac:dyDescent="0.15">
      <c r="B10" s="18" t="s">
        <v>739</v>
      </c>
    </row>
    <row r="11" spans="2:12" x14ac:dyDescent="0.15">
      <c r="B11" s="18"/>
      <c r="C11" s="9" t="s">
        <v>740</v>
      </c>
    </row>
    <row r="12" spans="2:12" x14ac:dyDescent="0.15">
      <c r="B12" s="18"/>
      <c r="C12" s="24" t="s">
        <v>741</v>
      </c>
    </row>
    <row r="13" spans="2:12" x14ac:dyDescent="0.15">
      <c r="B13" s="18"/>
      <c r="C13" s="24"/>
    </row>
    <row r="14" spans="2:12" x14ac:dyDescent="0.15">
      <c r="B14" s="18" t="s">
        <v>742</v>
      </c>
    </row>
    <row r="15" spans="2:12" x14ac:dyDescent="0.15">
      <c r="B15" s="18"/>
      <c r="C15" s="9" t="s">
        <v>743</v>
      </c>
      <c r="L15" s="9"/>
    </row>
    <row r="16" spans="2:12" x14ac:dyDescent="0.15">
      <c r="B16" s="18"/>
      <c r="C16" s="24" t="s">
        <v>744</v>
      </c>
      <c r="L16" s="18"/>
    </row>
    <row r="17" spans="2:12" x14ac:dyDescent="0.15">
      <c r="B17" s="18"/>
      <c r="C17" s="24"/>
      <c r="L17" s="18"/>
    </row>
    <row r="18" spans="2:12" x14ac:dyDescent="0.15">
      <c r="C18" s="9" t="s">
        <v>745</v>
      </c>
      <c r="L18" s="18"/>
    </row>
    <row r="19" spans="2:12" x14ac:dyDescent="0.15">
      <c r="C19" s="18" t="s">
        <v>746</v>
      </c>
      <c r="L19" s="18"/>
    </row>
    <row r="20" spans="2:12" x14ac:dyDescent="0.15">
      <c r="C20" s="18" t="s">
        <v>747</v>
      </c>
    </row>
    <row r="21" spans="2:12" x14ac:dyDescent="0.15">
      <c r="C21" s="18" t="s">
        <v>748</v>
      </c>
    </row>
    <row r="22" spans="2:12" x14ac:dyDescent="0.15">
      <c r="B22" s="18"/>
      <c r="C22" s="18"/>
    </row>
    <row r="23" spans="2:12" x14ac:dyDescent="0.15">
      <c r="B23" s="18"/>
      <c r="C23" s="18"/>
      <c r="D23" t="s">
        <v>749</v>
      </c>
    </row>
    <row r="24" spans="2:12" x14ac:dyDescent="0.15">
      <c r="B24" s="18"/>
      <c r="C24" s="18"/>
      <c r="D24" s="18" t="s">
        <v>750</v>
      </c>
    </row>
    <row r="25" spans="2:12" x14ac:dyDescent="0.15">
      <c r="B25" s="18"/>
      <c r="C25" s="18"/>
    </row>
    <row r="26" spans="2:12" x14ac:dyDescent="0.15">
      <c r="B26" s="18"/>
      <c r="C26" s="18"/>
      <c r="D26" s="9" t="s">
        <v>751</v>
      </c>
    </row>
    <row r="27" spans="2:12" x14ac:dyDescent="0.15">
      <c r="B27" s="18"/>
      <c r="C27" s="18"/>
    </row>
    <row r="28" spans="2:12" x14ac:dyDescent="0.15">
      <c r="B28" s="18"/>
      <c r="C28" s="18" t="s">
        <v>752</v>
      </c>
    </row>
    <row r="29" spans="2:12" x14ac:dyDescent="0.15">
      <c r="B29" s="18"/>
      <c r="C29" t="s">
        <v>753</v>
      </c>
    </row>
    <row r="30" spans="2:12" x14ac:dyDescent="0.15">
      <c r="B30" s="18"/>
      <c r="C30" t="s">
        <v>754</v>
      </c>
    </row>
    <row r="31" spans="2:12" x14ac:dyDescent="0.15">
      <c r="B31" s="18"/>
      <c r="C31" t="s">
        <v>755</v>
      </c>
    </row>
    <row r="32" spans="2:12" x14ac:dyDescent="0.15">
      <c r="B32" s="18"/>
      <c r="D32" s="18" t="s">
        <v>756</v>
      </c>
    </row>
    <row r="33" spans="2:4" x14ac:dyDescent="0.15">
      <c r="B33" s="18"/>
      <c r="D33" s="18" t="s">
        <v>757</v>
      </c>
    </row>
    <row r="34" spans="2:4" x14ac:dyDescent="0.15">
      <c r="B34" s="18"/>
      <c r="D34" s="18" t="s">
        <v>758</v>
      </c>
    </row>
    <row r="35" spans="2:4" x14ac:dyDescent="0.15">
      <c r="B35" s="18"/>
    </row>
    <row r="36" spans="2:4" x14ac:dyDescent="0.15">
      <c r="B36" s="18"/>
      <c r="D36" t="s">
        <v>759</v>
      </c>
    </row>
    <row r="37" spans="2:4" x14ac:dyDescent="0.15">
      <c r="B37" s="18"/>
      <c r="D37" s="18" t="s">
        <v>760</v>
      </c>
    </row>
    <row r="38" spans="2:4" x14ac:dyDescent="0.15">
      <c r="B38" s="18"/>
    </row>
    <row r="39" spans="2:4" ht="15" x14ac:dyDescent="0.15">
      <c r="B39" s="18"/>
      <c r="D39" s="9" t="s">
        <v>761</v>
      </c>
    </row>
    <row r="40" spans="2:4" x14ac:dyDescent="0.15">
      <c r="B40" s="18"/>
    </row>
    <row r="41" spans="2:4" x14ac:dyDescent="0.15">
      <c r="B41" s="18" t="s">
        <v>762</v>
      </c>
    </row>
    <row r="42" spans="2:4" x14ac:dyDescent="0.15">
      <c r="B42" s="18" t="s">
        <v>763</v>
      </c>
      <c r="C42" s="18"/>
    </row>
    <row r="43" spans="2:4" x14ac:dyDescent="0.15">
      <c r="B43" s="18"/>
      <c r="C43" s="18"/>
    </row>
    <row r="44" spans="2:4" x14ac:dyDescent="0.15">
      <c r="B44" s="9" t="s">
        <v>764</v>
      </c>
    </row>
    <row r="45" spans="2:4" x14ac:dyDescent="0.15">
      <c r="B45" s="18" t="s">
        <v>765</v>
      </c>
    </row>
    <row r="46" spans="2:4" x14ac:dyDescent="0.15">
      <c r="B46" s="18" t="s">
        <v>766</v>
      </c>
    </row>
    <row r="47" spans="2:4" x14ac:dyDescent="0.15">
      <c r="B47" s="18"/>
    </row>
    <row r="48" spans="2:4" x14ac:dyDescent="0.15">
      <c r="B48" s="16" t="s">
        <v>767</v>
      </c>
      <c r="C48" s="18"/>
    </row>
    <row r="49" spans="2:3" x14ac:dyDescent="0.15">
      <c r="B49" s="18" t="s">
        <v>768</v>
      </c>
      <c r="C49" s="18"/>
    </row>
    <row r="50" spans="2:3" x14ac:dyDescent="0.15">
      <c r="B50" s="18"/>
    </row>
    <row r="51" spans="2:3" ht="15" x14ac:dyDescent="0.15">
      <c r="B51" s="18"/>
      <c r="C51" t="s">
        <v>769</v>
      </c>
    </row>
    <row r="52" spans="2:3" ht="15" x14ac:dyDescent="0.15">
      <c r="B52" s="18"/>
      <c r="C52" s="18" t="s">
        <v>770</v>
      </c>
    </row>
    <row r="53" spans="2:3" x14ac:dyDescent="0.15">
      <c r="B53" s="18"/>
    </row>
    <row r="54" spans="2:3" x14ac:dyDescent="0.15">
      <c r="B54" s="18"/>
      <c r="C54" s="18" t="s">
        <v>771</v>
      </c>
    </row>
    <row r="55" spans="2:3" x14ac:dyDescent="0.15">
      <c r="B55" s="18"/>
      <c r="C55" s="18" t="s">
        <v>772</v>
      </c>
    </row>
    <row r="56" spans="2:3" x14ac:dyDescent="0.15">
      <c r="B56" s="18"/>
      <c r="C56" s="18" t="s">
        <v>773</v>
      </c>
    </row>
    <row r="57" spans="2:3" x14ac:dyDescent="0.15">
      <c r="B57" s="18"/>
      <c r="C57" s="18"/>
    </row>
    <row r="58" spans="2:3" x14ac:dyDescent="0.15">
      <c r="B58" s="18"/>
      <c r="C58" s="18" t="s">
        <v>774</v>
      </c>
    </row>
    <row r="59" spans="2:3" x14ac:dyDescent="0.15">
      <c r="B59" s="18"/>
      <c r="C59" s="18" t="s">
        <v>775</v>
      </c>
    </row>
    <row r="60" spans="2:3" x14ac:dyDescent="0.15">
      <c r="B60" s="18"/>
      <c r="C60" s="18" t="s">
        <v>776</v>
      </c>
    </row>
    <row r="61" spans="2:3" x14ac:dyDescent="0.15">
      <c r="B61" s="18"/>
      <c r="C61" s="18"/>
    </row>
    <row r="62" spans="2:3" x14ac:dyDescent="0.15">
      <c r="B62" s="18"/>
      <c r="C62" s="18"/>
    </row>
    <row r="63" spans="2:3" x14ac:dyDescent="0.15">
      <c r="B63" s="9" t="s">
        <v>777</v>
      </c>
    </row>
    <row r="64" spans="2:3" x14ac:dyDescent="0.15">
      <c r="B64" t="s">
        <v>778</v>
      </c>
    </row>
    <row r="67" spans="4:9" ht="16" x14ac:dyDescent="0.2">
      <c r="E67" s="10" t="s">
        <v>779</v>
      </c>
    </row>
    <row r="68" spans="4:9" s="18" customFormat="1" x14ac:dyDescent="0.15">
      <c r="E68" s="9" t="s">
        <v>780</v>
      </c>
    </row>
    <row r="69" spans="4:9" x14ac:dyDescent="0.15">
      <c r="E69" t="s">
        <v>781</v>
      </c>
      <c r="H69" s="19" t="s">
        <v>782</v>
      </c>
      <c r="I69" s="18" t="s">
        <v>783</v>
      </c>
    </row>
    <row r="70" spans="4:9" x14ac:dyDescent="0.15">
      <c r="E70" t="s">
        <v>784</v>
      </c>
      <c r="I70" t="s">
        <v>785</v>
      </c>
    </row>
    <row r="71" spans="4:9" x14ac:dyDescent="0.15">
      <c r="E71" t="s">
        <v>786</v>
      </c>
      <c r="I71" t="s">
        <v>787</v>
      </c>
    </row>
    <row r="72" spans="4:9" x14ac:dyDescent="0.15">
      <c r="E72" t="s">
        <v>788</v>
      </c>
    </row>
    <row r="73" spans="4:9" x14ac:dyDescent="0.15">
      <c r="E73" t="s">
        <v>789</v>
      </c>
    </row>
    <row r="75" spans="4:9" x14ac:dyDescent="0.15">
      <c r="D75" t="s">
        <v>790</v>
      </c>
    </row>
    <row r="79" spans="4:9" ht="15.75" customHeight="1" x14ac:dyDescent="0.2">
      <c r="E79" s="10" t="s">
        <v>791</v>
      </c>
    </row>
    <row r="80" spans="4:9" ht="12.75" customHeight="1" x14ac:dyDescent="0.15">
      <c r="E80" s="9" t="s">
        <v>792</v>
      </c>
    </row>
    <row r="81" spans="3:9" x14ac:dyDescent="0.15">
      <c r="E81" t="s">
        <v>781</v>
      </c>
      <c r="H81" s="12" t="s">
        <v>782</v>
      </c>
      <c r="I81" t="s">
        <v>793</v>
      </c>
    </row>
    <row r="82" spans="3:9" x14ac:dyDescent="0.15">
      <c r="E82" t="s">
        <v>784</v>
      </c>
      <c r="I82" t="s">
        <v>794</v>
      </c>
    </row>
    <row r="83" spans="3:9" x14ac:dyDescent="0.15">
      <c r="E83" t="s">
        <v>786</v>
      </c>
      <c r="I83" s="27" t="s">
        <v>795</v>
      </c>
    </row>
    <row r="84" spans="3:9" x14ac:dyDescent="0.15">
      <c r="E84" t="s">
        <v>796</v>
      </c>
      <c r="I84" s="27" t="s">
        <v>797</v>
      </c>
    </row>
    <row r="85" spans="3:9" x14ac:dyDescent="0.15">
      <c r="E85" t="s">
        <v>798</v>
      </c>
      <c r="I85" s="27" t="s">
        <v>799</v>
      </c>
    </row>
    <row r="86" spans="3:9" x14ac:dyDescent="0.15">
      <c r="E86" s="11" t="s">
        <v>800</v>
      </c>
      <c r="I86" s="27" t="s">
        <v>801</v>
      </c>
    </row>
    <row r="87" spans="3:9" x14ac:dyDescent="0.15">
      <c r="E87" s="11"/>
      <c r="I87" s="27" t="s">
        <v>802</v>
      </c>
    </row>
    <row r="88" spans="3:9" x14ac:dyDescent="0.15">
      <c r="C88" s="12" t="s">
        <v>803</v>
      </c>
      <c r="E88" s="11"/>
      <c r="I88" s="27" t="s">
        <v>804</v>
      </c>
    </row>
    <row r="89" spans="3:9" x14ac:dyDescent="0.15">
      <c r="C89" s="12"/>
      <c r="E89" s="11"/>
      <c r="I89" s="27" t="s">
        <v>805</v>
      </c>
    </row>
    <row r="91" spans="3:9" ht="16" x14ac:dyDescent="0.2">
      <c r="E91" s="10" t="s">
        <v>806</v>
      </c>
    </row>
    <row r="92" spans="3:9" x14ac:dyDescent="0.15">
      <c r="E92" s="9" t="s">
        <v>792</v>
      </c>
    </row>
    <row r="93" spans="3:9" x14ac:dyDescent="0.15">
      <c r="E93" t="s">
        <v>781</v>
      </c>
      <c r="H93" s="12" t="s">
        <v>782</v>
      </c>
      <c r="I93" t="s">
        <v>807</v>
      </c>
    </row>
    <row r="94" spans="3:9" x14ac:dyDescent="0.15">
      <c r="E94" t="s">
        <v>808</v>
      </c>
      <c r="I94" s="27" t="s">
        <v>795</v>
      </c>
    </row>
    <row r="95" spans="3:9" x14ac:dyDescent="0.15">
      <c r="E95" t="s">
        <v>786</v>
      </c>
      <c r="I95" s="27" t="s">
        <v>797</v>
      </c>
    </row>
    <row r="96" spans="3:9" x14ac:dyDescent="0.15">
      <c r="E96" t="s">
        <v>796</v>
      </c>
      <c r="I96" s="27" t="s">
        <v>805</v>
      </c>
    </row>
    <row r="97" spans="3:9" x14ac:dyDescent="0.15">
      <c r="E97" t="s">
        <v>798</v>
      </c>
    </row>
    <row r="98" spans="3:9" x14ac:dyDescent="0.15">
      <c r="C98" s="12" t="s">
        <v>803</v>
      </c>
    </row>
    <row r="99" spans="3:9" x14ac:dyDescent="0.15">
      <c r="C99" s="12"/>
    </row>
    <row r="101" spans="3:9" ht="16" x14ac:dyDescent="0.2">
      <c r="E101" s="10" t="s">
        <v>809</v>
      </c>
    </row>
    <row r="102" spans="3:9" x14ac:dyDescent="0.15">
      <c r="E102" s="9" t="s">
        <v>780</v>
      </c>
    </row>
    <row r="103" spans="3:9" x14ac:dyDescent="0.15">
      <c r="E103" t="s">
        <v>781</v>
      </c>
      <c r="H103" s="12" t="s">
        <v>782</v>
      </c>
      <c r="I103" t="s">
        <v>810</v>
      </c>
    </row>
    <row r="104" spans="3:9" x14ac:dyDescent="0.15">
      <c r="E104" t="s">
        <v>808</v>
      </c>
    </row>
    <row r="105" spans="3:9" x14ac:dyDescent="0.15">
      <c r="E105" t="s">
        <v>786</v>
      </c>
    </row>
    <row r="106" spans="3:9" x14ac:dyDescent="0.15">
      <c r="E106" t="s">
        <v>811</v>
      </c>
    </row>
    <row r="107" spans="3:9" x14ac:dyDescent="0.15">
      <c r="E107" t="s">
        <v>812</v>
      </c>
    </row>
    <row r="108" spans="3:9" x14ac:dyDescent="0.15">
      <c r="C108" s="12" t="s">
        <v>787</v>
      </c>
    </row>
    <row r="109" spans="3:9" x14ac:dyDescent="0.15">
      <c r="C109" s="12"/>
    </row>
    <row r="111" spans="3:9" ht="16" x14ac:dyDescent="0.2">
      <c r="E111" s="10" t="s">
        <v>813</v>
      </c>
    </row>
    <row r="112" spans="3:9" x14ac:dyDescent="0.15">
      <c r="E112" s="9" t="s">
        <v>780</v>
      </c>
    </row>
    <row r="113" spans="5:9" x14ac:dyDescent="0.15">
      <c r="E113" t="s">
        <v>781</v>
      </c>
      <c r="H113" s="12" t="s">
        <v>782</v>
      </c>
      <c r="I113" t="s">
        <v>813</v>
      </c>
    </row>
    <row r="114" spans="5:9" x14ac:dyDescent="0.15">
      <c r="E114" t="s">
        <v>808</v>
      </c>
    </row>
    <row r="115" spans="5:9" x14ac:dyDescent="0.15">
      <c r="E115" t="s">
        <v>786</v>
      </c>
    </row>
    <row r="116" spans="5:9" x14ac:dyDescent="0.15">
      <c r="E116" t="s">
        <v>811</v>
      </c>
    </row>
    <row r="117" spans="5:9" x14ac:dyDescent="0.15">
      <c r="E117" t="s">
        <v>814</v>
      </c>
    </row>
    <row r="120" spans="5:9" ht="16" x14ac:dyDescent="0.2">
      <c r="E120" s="10" t="s">
        <v>815</v>
      </c>
    </row>
    <row r="121" spans="5:9" x14ac:dyDescent="0.15">
      <c r="E121" t="s">
        <v>816</v>
      </c>
      <c r="H121" s="12" t="s">
        <v>782</v>
      </c>
      <c r="I121" t="s">
        <v>817</v>
      </c>
    </row>
    <row r="122" spans="5:9" x14ac:dyDescent="0.15">
      <c r="E122" t="s">
        <v>818</v>
      </c>
      <c r="I122" t="s">
        <v>819</v>
      </c>
    </row>
    <row r="123" spans="5:9" x14ac:dyDescent="0.15">
      <c r="E123" t="s">
        <v>820</v>
      </c>
      <c r="I123" t="s">
        <v>821</v>
      </c>
    </row>
    <row r="124" spans="5:9" x14ac:dyDescent="0.15">
      <c r="E124" t="s">
        <v>822</v>
      </c>
      <c r="I124" t="s">
        <v>823</v>
      </c>
    </row>
    <row r="125" spans="5:9" x14ac:dyDescent="0.15">
      <c r="E125" t="s">
        <v>824</v>
      </c>
      <c r="I125" t="s">
        <v>825</v>
      </c>
    </row>
    <row r="126" spans="5:9" x14ac:dyDescent="0.15">
      <c r="E126" s="11" t="s">
        <v>826</v>
      </c>
    </row>
    <row r="127" spans="5:9" x14ac:dyDescent="0.15">
      <c r="E127" s="11" t="s">
        <v>827</v>
      </c>
    </row>
    <row r="131" spans="2:9" ht="18" x14ac:dyDescent="0.2">
      <c r="E131" s="10" t="s">
        <v>828</v>
      </c>
    </row>
    <row r="132" spans="2:9" x14ac:dyDescent="0.15">
      <c r="E132" t="s">
        <v>816</v>
      </c>
      <c r="H132" s="12" t="s">
        <v>782</v>
      </c>
      <c r="I132" t="s">
        <v>829</v>
      </c>
    </row>
    <row r="133" spans="2:9" x14ac:dyDescent="0.15">
      <c r="E133" t="s">
        <v>830</v>
      </c>
    </row>
    <row r="134" spans="2:9" x14ac:dyDescent="0.15">
      <c r="E134" t="s">
        <v>831</v>
      </c>
    </row>
    <row r="135" spans="2:9" x14ac:dyDescent="0.15">
      <c r="E135" t="s">
        <v>822</v>
      </c>
    </row>
    <row r="136" spans="2:9" x14ac:dyDescent="0.15">
      <c r="E136" t="s">
        <v>824</v>
      </c>
    </row>
    <row r="137" spans="2:9" x14ac:dyDescent="0.15">
      <c r="E137" s="11" t="s">
        <v>832</v>
      </c>
    </row>
    <row r="138" spans="2:9" x14ac:dyDescent="0.15">
      <c r="E138" s="11" t="s">
        <v>833</v>
      </c>
    </row>
    <row r="140" spans="2:9" x14ac:dyDescent="0.15">
      <c r="B140" s="9"/>
      <c r="C140" s="18"/>
    </row>
    <row r="141" spans="2:9" x14ac:dyDescent="0.15">
      <c r="B141" s="18"/>
    </row>
    <row r="142" spans="2:9" x14ac:dyDescent="0.15">
      <c r="B142" s="18"/>
    </row>
    <row r="143" spans="2:9" x14ac:dyDescent="0.15">
      <c r="B143" s="18"/>
    </row>
    <row r="144" spans="2:9" x14ac:dyDescent="0.15">
      <c r="B144" s="18"/>
      <c r="C144" s="18"/>
    </row>
  </sheetData>
  <phoneticPr fontId="9" type="noConversion"/>
  <pageMargins left="0.75" right="0.75" top="1" bottom="1" header="0.5" footer="0.5"/>
  <pageSetup scale="81" orientation="landscape" r:id="rId1"/>
  <headerFooter>
    <oddFooter>&amp;L&amp;8Updated
&amp;D&amp;C &amp;8Chatsworth Products
800-834-4969 / techsupport@chatsworth.com / www.chatsworth.com&amp;R&amp;8CPI-Cable Fill Table
Page 20</oddFooter>
  </headerFooter>
  <rowBreaks count="2" manualBreakCount="2">
    <brk id="60" max="9" man="1"/>
    <brk id="10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77934a-4ebc-433a-ae49-75c4531dddcd">
      <Terms xmlns="http://schemas.microsoft.com/office/infopath/2007/PartnerControls"/>
    </lcf76f155ced4ddcb4097134ff3c332f>
    <TaxCatchAll xmlns="1e5ee95a-8a6a-405a-937d-78afc3cde1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215D380EB8F4CB87644CD6BA51F3A" ma:contentTypeVersion="15" ma:contentTypeDescription="Create a new document." ma:contentTypeScope="" ma:versionID="35ffa59ff30a7053a813e345660b7c95">
  <xsd:schema xmlns:xsd="http://www.w3.org/2001/XMLSchema" xmlns:xs="http://www.w3.org/2001/XMLSchema" xmlns:p="http://schemas.microsoft.com/office/2006/metadata/properties" xmlns:ns2="3377934a-4ebc-433a-ae49-75c4531dddcd" xmlns:ns3="1e5ee95a-8a6a-405a-937d-78afc3cde146" targetNamespace="http://schemas.microsoft.com/office/2006/metadata/properties" ma:root="true" ma:fieldsID="92c0b9569412ce4a154cf2e10f2f69fc" ns2:_="" ns3:_="">
    <xsd:import namespace="3377934a-4ebc-433a-ae49-75c4531dddcd"/>
    <xsd:import namespace="1e5ee95a-8a6a-405a-937d-78afc3cde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7934a-4ebc-433a-ae49-75c4531ddd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c702cc-6052-4007-9041-bf72c2411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e95a-8a6a-405a-937d-78afc3cde1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f63a506-7c6d-4b02-a55b-718b2e3085ff}" ma:internalName="TaxCatchAll" ma:showField="CatchAllData" ma:web="1e5ee95a-8a6a-405a-937d-78afc3cde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9B2B11-D99E-438E-9551-4F149F37B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57481-F405-4583-A0CE-D1AB244F816C}">
  <ds:schemaRefs>
    <ds:schemaRef ds:uri="http://schemas.microsoft.com/office/2006/metadata/properties"/>
    <ds:schemaRef ds:uri="http://schemas.microsoft.com/office/infopath/2007/PartnerControls"/>
    <ds:schemaRef ds:uri="3377934a-4ebc-433a-ae49-75c4531dddcd"/>
    <ds:schemaRef ds:uri="1e5ee95a-8a6a-405a-937d-78afc3cde146"/>
  </ds:schemaRefs>
</ds:datastoreItem>
</file>

<file path=customXml/itemProps3.xml><?xml version="1.0" encoding="utf-8"?>
<ds:datastoreItem xmlns:ds="http://schemas.openxmlformats.org/officeDocument/2006/customXml" ds:itemID="{EF0A25B2-02A7-4FE2-83A8-77F664685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7934a-4ebc-433a-ae49-75c4531dddcd"/>
    <ds:schemaRef ds:uri="1e5ee95a-8a6a-405a-937d-78afc3cde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Inch-Pound</vt:lpstr>
      <vt:lpstr>MethodOfCalculation</vt:lpstr>
      <vt:lpstr>'Inch-Pound'!Print_Area</vt:lpstr>
      <vt:lpstr>MethodOfCalculation!Print_Area</vt:lpstr>
      <vt:lpstr>'Inch-Pound'!Print_Titles</vt:lpstr>
    </vt:vector>
  </TitlesOfParts>
  <Manager/>
  <Company>Chatsworth Products,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CPI</dc:creator>
  <cp:keywords/>
  <dc:description/>
  <cp:lastModifiedBy>Carr, Jeanne</cp:lastModifiedBy>
  <cp:revision/>
  <dcterms:created xsi:type="dcterms:W3CDTF">2000-04-28T12:46:54Z</dcterms:created>
  <dcterms:modified xsi:type="dcterms:W3CDTF">2024-09-26T17:51:50Z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0x01010077E215D380EB8F4CB87644CD6BA51F3A</vt:lpwstr>
  </property>
  <property fmtid="{D5CDD505-2E9C-101B-9397-08002B2CF9AE}" pid="3" name="Order">
    <vt:r8>1873800</vt:r8>
  </property>
  <property fmtid="{D5CDD505-2E9C-101B-9397-08002B2CF9AE}" pid="4" name="MediaServiceImageTags">
    <vt:lpwstr/>
  </property>
</Properties>
</file>